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les_lenk_ceproas_cz/Documents/Plocha/Minitender stavař/"/>
    </mc:Choice>
  </mc:AlternateContent>
  <xr:revisionPtr revIDLastSave="0" documentId="11_1A3084E52B114CC98CF4B483FCE3A0B10FAD4695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OBJ XXX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'OBJ XXX'!$A$1:$S$62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1" i="11" l="1"/>
  <c r="G226" i="11"/>
  <c r="G221" i="11"/>
  <c r="G218" i="11"/>
  <c r="G215" i="11"/>
  <c r="G209" i="11"/>
  <c r="G206" i="11"/>
  <c r="G203" i="11"/>
  <c r="G116" i="11"/>
  <c r="G112" i="11" s="1"/>
  <c r="G107" i="11"/>
  <c r="G79" i="11"/>
  <c r="G75" i="11"/>
  <c r="G198" i="11"/>
  <c r="G163" i="11"/>
  <c r="G152" i="11"/>
  <c r="G159" i="11"/>
  <c r="G156" i="11"/>
  <c r="J63" i="1"/>
  <c r="J62" i="1"/>
  <c r="J61" i="1"/>
  <c r="J60" i="1"/>
  <c r="J59" i="1"/>
  <c r="J58" i="1"/>
  <c r="J57" i="1"/>
  <c r="J56" i="1"/>
  <c r="J55" i="1"/>
  <c r="J66" i="1"/>
  <c r="J64" i="1"/>
  <c r="G36" i="11" l="1"/>
  <c r="BA60" i="11" l="1"/>
  <c r="BA52" i="11"/>
  <c r="BA44" i="11"/>
  <c r="M10" i="11"/>
  <c r="I10" i="11"/>
  <c r="K10" i="11"/>
  <c r="O10" i="11"/>
  <c r="Q10" i="11"/>
  <c r="M12" i="11"/>
  <c r="I12" i="11"/>
  <c r="K12" i="11"/>
  <c r="O12" i="11"/>
  <c r="Q12" i="11"/>
  <c r="M15" i="11"/>
  <c r="I15" i="11"/>
  <c r="K15" i="11"/>
  <c r="O15" i="11"/>
  <c r="Q15" i="11"/>
  <c r="I35" i="11"/>
  <c r="K35" i="11"/>
  <c r="O35" i="11"/>
  <c r="Q35" i="11"/>
  <c r="M37" i="11"/>
  <c r="I37" i="11"/>
  <c r="K37" i="11"/>
  <c r="O37" i="11"/>
  <c r="Q37" i="11"/>
  <c r="M39" i="11"/>
  <c r="I39" i="11"/>
  <c r="K39" i="11"/>
  <c r="O39" i="11"/>
  <c r="Q39" i="11"/>
  <c r="M41" i="11"/>
  <c r="I41" i="11"/>
  <c r="K41" i="11"/>
  <c r="O41" i="11"/>
  <c r="Q41" i="11"/>
  <c r="M43" i="11"/>
  <c r="I43" i="11"/>
  <c r="K43" i="11"/>
  <c r="O43" i="11"/>
  <c r="Q43" i="11"/>
  <c r="M45" i="11"/>
  <c r="I45" i="11"/>
  <c r="K45" i="11"/>
  <c r="O45" i="11"/>
  <c r="Q45" i="11"/>
  <c r="M46" i="11"/>
  <c r="I46" i="11"/>
  <c r="K46" i="11"/>
  <c r="O46" i="11"/>
  <c r="Q46" i="11"/>
  <c r="M49" i="11"/>
  <c r="M48" i="11" s="1"/>
  <c r="I49" i="11"/>
  <c r="I48" i="11" s="1"/>
  <c r="K49" i="11"/>
  <c r="K48" i="11" s="1"/>
  <c r="O49" i="11"/>
  <c r="O48" i="11" s="1"/>
  <c r="Q49" i="11"/>
  <c r="Q48" i="11" s="1"/>
  <c r="M51" i="11"/>
  <c r="I51" i="11"/>
  <c r="K51" i="11"/>
  <c r="O51" i="11"/>
  <c r="Q51" i="11"/>
  <c r="M54" i="11"/>
  <c r="I54" i="11"/>
  <c r="K54" i="11"/>
  <c r="O54" i="11"/>
  <c r="Q54" i="11"/>
  <c r="I57" i="11"/>
  <c r="I56" i="11" s="1"/>
  <c r="K57" i="11"/>
  <c r="K56" i="11" s="1"/>
  <c r="O57" i="11"/>
  <c r="O56" i="11" s="1"/>
  <c r="Q57" i="11"/>
  <c r="Q56" i="11" s="1"/>
  <c r="I59" i="11"/>
  <c r="I58" i="11" s="1"/>
  <c r="K59" i="11"/>
  <c r="K58" i="11" s="1"/>
  <c r="O59" i="11"/>
  <c r="O58" i="11" s="1"/>
  <c r="Q59" i="11"/>
  <c r="Q58" i="11" s="1"/>
  <c r="J54" i="1"/>
  <c r="J52" i="1"/>
  <c r="J51" i="1"/>
  <c r="F42" i="1"/>
  <c r="G42" i="1"/>
  <c r="H42" i="1"/>
  <c r="I42" i="1"/>
  <c r="J41" i="1" s="1"/>
  <c r="I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2" i="1" s="1"/>
  <c r="J40" i="1"/>
  <c r="G7" i="11"/>
  <c r="Q50" i="11"/>
  <c r="J49" i="1"/>
  <c r="J53" i="1"/>
  <c r="K50" i="11"/>
  <c r="K34" i="11"/>
  <c r="Q7" i="11"/>
  <c r="J50" i="1"/>
  <c r="I50" i="11"/>
  <c r="I34" i="11"/>
  <c r="O7" i="11"/>
  <c r="Q34" i="11"/>
  <c r="K7" i="11"/>
  <c r="O50" i="11"/>
  <c r="O34" i="11"/>
  <c r="I7" i="11"/>
  <c r="M50" i="11"/>
  <c r="G150" i="11"/>
  <c r="M59" i="11"/>
  <c r="M58" i="11" s="1"/>
  <c r="M57" i="11"/>
  <c r="M56" i="11" s="1"/>
  <c r="M35" i="11"/>
  <c r="M34" i="11" s="1"/>
  <c r="M7" i="1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<sst xmlns="http://schemas.openxmlformats.org/spreadsheetml/2006/main" count="529" uniqueCount="280">
  <si>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</si>
  <si>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</si>
  <si>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</si>
  <si>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</si>
  <si>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</si>
  <si>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</si>
  <si>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</si>
  <si>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</si>
  <si>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</si>
  <si>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</si>
  <si>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</si>
  <si>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</si>
  <si>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</si>
  <si>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</si>
  <si>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</si>
  <si>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</si>
  <si>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</si>
  <si>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</si>
  <si>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</si>
  <si>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</si>
  <si>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</si>
  <si>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</si>
  <si>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</si>
  <si>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</si>
  <si>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</si>
  <si>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</si>
  <si>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</si>
  <si>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</si>
  <si>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</si>
  <si>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</si>
  <si>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</si>
  <si>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</si>
  <si>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</si>
  <si>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</si>
  <si>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</si>
  <si>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</si>
  <si>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</si>
  <si>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</si>
  <si>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</si>
  <si>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</si>
  <si>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</si>
  <si>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</si>
  <si>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Základové patky 5 a 6</t>
  </si>
  <si>
    <t>03.01</t>
  </si>
  <si>
    <t>Potrubní most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</si>
  <si>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</si>
  <si>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</si>
  <si>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</si>
  <si>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</si>
  <si>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</si>
  <si>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</si>
  <si>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</si>
  <si>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</si>
  <si>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</si>
  <si>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</si>
  <si>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</si>
  <si>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Úprava podloží a základ.spáry</t>
  </si>
  <si>
    <t>Podlahy a podlahové konstrukce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</si>
  <si>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</si>
  <si>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</si>
  <si>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</si>
  <si>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</si>
  <si>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</si>
  <si>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</si>
  <si>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</si>
  <si>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</si>
  <si>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</si>
  <si>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</si>
  <si>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</si>
  <si>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</si>
  <si>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</si>
  <si>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</si>
  <si>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</si>
  <si>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</si>
  <si>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</si>
  <si>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</si>
  <si>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</si>
  <si>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</si>
  <si>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</si>
  <si>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</si>
  <si>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</si>
  <si>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</si>
  <si>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</si>
  <si>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</si>
  <si>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</si>
  <si>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Sejmutí ornice s přemístěním do 50 m</t>
  </si>
  <si>
    <t>m3</t>
  </si>
  <si>
    <t>800-1</t>
  </si>
  <si>
    <t>RTS</t>
  </si>
  <si>
    <t>POL1_</t>
  </si>
  <si>
    <t>VV</t>
  </si>
  <si>
    <t>Hloubení nezapaž. jam hor.3 do 50 m3, STROJNĚ</t>
  </si>
  <si>
    <t>Vodorovné přemístění výkopku z hor.1-4 do 10000 m</t>
  </si>
  <si>
    <t>Obsyp objektu bez prohození sypaniny</t>
  </si>
  <si>
    <t>Rozprostření ornice, rovina, tl. 15-20 cm,do 500m2</t>
  </si>
  <si>
    <t>m2</t>
  </si>
  <si>
    <t>Poplatek za skládku horniny 1- 4</t>
  </si>
  <si>
    <t>Zhutnění podloží z hornin nesoudržných do 92% PS, vibrační deskou</t>
  </si>
  <si>
    <t xml:space="preserve">Železobeton základ. patek vodostavební C 30/37, XD3 odolnost proti korozi způsobené chloridy </t>
  </si>
  <si>
    <t>801-1</t>
  </si>
  <si>
    <t>Bednění stěn základových patek - zřízení</t>
  </si>
  <si>
    <t>Bednění stěn základových patek - odstranění</t>
  </si>
  <si>
    <t>POP</t>
  </si>
  <si>
    <t>Výztuž základových patek z oceli BSt 500 S</t>
  </si>
  <si>
    <t>t</t>
  </si>
  <si>
    <t>Štěrkodrtě frakce 0-63 A</t>
  </si>
  <si>
    <t>SPCM</t>
  </si>
  <si>
    <t>POL3_</t>
  </si>
  <si>
    <t>Příplatek za míru hutnění 60 MPa a měření zhutnění deskou, dodání protokolu o měření</t>
  </si>
  <si>
    <t xml:space="preserve">m2    </t>
  </si>
  <si>
    <t>Vlastní</t>
  </si>
  <si>
    <t>Mazanina betonová tl. 8 - 12 cm C 12/15</t>
  </si>
  <si>
    <t>Násyp ze štěrkopísku 0 - 32,  zpevňující</t>
  </si>
  <si>
    <t>Přesun hmot, chlad. věže mont. s ventil., do 20 m</t>
  </si>
  <si>
    <t>POL7_</t>
  </si>
  <si>
    <t>Soubor</t>
  </si>
  <si>
    <t>800-0</t>
  </si>
  <si>
    <t>POL99_2</t>
  </si>
  <si>
    <t/>
  </si>
  <si>
    <t>END</t>
  </si>
  <si>
    <t>ČEPRO</t>
  </si>
  <si>
    <t xml:space="preserve">Odstranění křovin a stromů průměru kmene do 100 mm i s kořeny z celkové plochy do 1000 m2   </t>
  </si>
  <si>
    <t xml:space="preserve">Odkopávky a prokopávky nezapažené v hornině tř. 1 a 2 objem do 100 m3   </t>
  </si>
  <si>
    <t xml:space="preserve">Podsyp pod základové konstrukce se zhutněním z hrubého kameniva frakce 8 až 16 mm   </t>
  </si>
  <si>
    <t xml:space="preserve">Součet   </t>
  </si>
  <si>
    <t xml:space="preserve">Podsyp pod základové konstrukce se zhutněním z drobného kameniva frakce 0 až 4 mm   </t>
  </si>
  <si>
    <t xml:space="preserve">Základové klenby prokládané kamenem z betonu tř. C 12/15   </t>
  </si>
  <si>
    <t xml:space="preserve">Základové desky ze ŽB se zvýšenými nároky na prostředí tř. C 30/37   </t>
  </si>
  <si>
    <t xml:space="preserve">Zřízení bednění stěn základových desek   </t>
  </si>
  <si>
    <t xml:space="preserve">Odstranění bednění stěn základových desek   </t>
  </si>
  <si>
    <t xml:space="preserve">Výztuž základových desek betonářskou ocelí 10 505 (R)   </t>
  </si>
  <si>
    <t xml:space="preserve">Základová zeď ze ŽB odolného proti agresivnímu prostředí tř. C 30/37 bez výztuže   </t>
  </si>
  <si>
    <t xml:space="preserve">Zřízení bednění základových zdí oboustranné   </t>
  </si>
  <si>
    <t xml:space="preserve">Odstranění bednění základových zdí oboustranné   </t>
  </si>
  <si>
    <t xml:space="preserve">Výztuž základových zdí nosných betonářskou ocelí 10 505   </t>
  </si>
  <si>
    <t>VRN</t>
  </si>
  <si>
    <t>Úpravy povrchů vnější</t>
  </si>
  <si>
    <t>HZS</t>
  </si>
  <si>
    <t>Dokončovací práce inženýrských staveb</t>
  </si>
  <si>
    <t>Dokončovací konstrukce na pozemních stavbách</t>
  </si>
  <si>
    <t>Bourání konstrukcí</t>
  </si>
  <si>
    <t>Přesuny suti a vybouraných hmot</t>
  </si>
  <si>
    <t>Další činnosti a položky nutno vypsat individuálně</t>
  </si>
  <si>
    <t>Bourání základů železobetonových</t>
  </si>
  <si>
    <t>Přisekání kamenných nebo jiných, ploch do 2 m2</t>
  </si>
  <si>
    <t>Odvoz suti a vybour. hmot na skládku do 1 km, kontejnerem 7 t</t>
  </si>
  <si>
    <t>Příplatek k odvozu za každý další 1 km</t>
  </si>
  <si>
    <t>Poplatek za skládku suti - železobeton</t>
  </si>
  <si>
    <t xml:space="preserve">Bezpečnostní a hygienická opatření na staveništi </t>
  </si>
  <si>
    <t>Potrubí z ocelových trubek pozinkovaných závitových svařovaných DN 25</t>
  </si>
  <si>
    <t>Potrubí z ocelových trubek pozinkovaných závitových svařovaných DN 32</t>
  </si>
  <si>
    <t>Potrubí z plastových trubek z polypropylenu (RCT) svařovaných polyfuzně PN 20 (SDR 6) D 20 x 2,8</t>
  </si>
  <si>
    <t>Potrubí z plastových trubek z polypropylenu (RCT) svařovaných polyfuzně PN 20 (SDR 6) D 25 x 3,5</t>
  </si>
  <si>
    <t>Potrubí z plastových trubek z polypropylenu (RCT) svařovaných polyfuzně PN 20 (SDR 6) D 32 x 4,4</t>
  </si>
  <si>
    <t>Potrubí z plastových trubek z polypropylenu (RCT) svařovaných polyfuzně PN 20 (SDR 6) D 40 x 5,5</t>
  </si>
  <si>
    <t>Uložení rozvodů potrubí a stoupaček vodovodu, pevné body, kompenzátory</t>
  </si>
  <si>
    <t>Ochrana potrubí tepelně izolačními trubicemi z pěnového polyetylenu PE přilepenými v příčných a podélných spojích tloušť.izolace přes 6 do 10 mm, vnitřního průměru DN do 22 mm</t>
  </si>
  <si>
    <t>Ochrana potrubí tepelně izolačními trubicemi z pěnového polyetylenu PE přilepenými v příčných a podélných spojích tloušť.izolace přes 6 do 10 mm, vnitního průměru DN přes 22 do 42 mm</t>
  </si>
  <si>
    <t>Protipožární ochranné manžety na prostupech vodovodního potrubí do D 63</t>
  </si>
  <si>
    <t>Protipožární ochranné manžety na prostupech vodovodního potrubí D 75</t>
  </si>
  <si>
    <t>Zřízení přípojek na potrubí, vyvedení a upevnění výpustek do DN 25</t>
  </si>
  <si>
    <t>Armatury s jedním závitem, nástěnky pro výtokový ventil G 1/2</t>
  </si>
  <si>
    <t>Armatury s jedním závitem, nástěnky pro výtokový ventil G 3/4</t>
  </si>
  <si>
    <t>Armatury s jedním závitem, nástěnky pro baterii G 1/2</t>
  </si>
  <si>
    <t>Kohouty plnicí a vypouštěcí PN 10 G 1/2</t>
  </si>
  <si>
    <t>Kohouty plnicí a vypouštěcí PN 10 G 3/4</t>
  </si>
  <si>
    <t>Ventily kulové s nástavcem na hadici G 3/4 - 1</t>
  </si>
  <si>
    <t>Filtry mosazné PN 16 do 120°C G 3/4</t>
  </si>
  <si>
    <t>Filtry mosazné PN 16 do 120°C G 1</t>
  </si>
  <si>
    <t>Filtry mosazné PN 16 do 120°C G 5/4</t>
  </si>
  <si>
    <t>Armatury se dvěma závity, kulové kohouty PN 42 do 185 °C přímé vnitřní závit G 1/2</t>
  </si>
  <si>
    <t>Armatury se dvěma závity, kulové kohouty PN 42 do 185 °C přímé vnitřní závit G 3/4</t>
  </si>
  <si>
    <t>Armatury se dvěma závity, kulové kohouty PN 42 do 185 °C přímé vnitřní závit G 1</t>
  </si>
  <si>
    <t>Armatury se dvěma závity, kulové kohouty PN 42 do 185 °C přímé vnitřní závit G 5/4</t>
  </si>
  <si>
    <t>Armatury se dvěma závity, kulové kohouty PN 42 do 185 °C přímé vnitřní závit G 6/4</t>
  </si>
  <si>
    <t>Hydrantový systém s tvarově stálou hadicí celoplechový</t>
  </si>
  <si>
    <t>Zkoušky těsnosti vodovodního potrubí do DN 50</t>
  </si>
  <si>
    <t>Proplach a desinfekce vodovodního potrubí do DN 80</t>
  </si>
  <si>
    <t>Přesun hmot pro vnitřní vodovod stanovený procentní sazbou z ceny vodorovná dopravní vzdálenost do 50 m v objektech výšky do 6 m</t>
  </si>
  <si>
    <t>Příplatek k cenám za zvětšený přesun přes vymezenou největší dopravní vzdálenost do 100 m</t>
  </si>
  <si>
    <t>Přechod PPS D 50x6/4"</t>
  </si>
  <si>
    <t>Přechod PPS D 40x5/4"</t>
  </si>
  <si>
    <t>Přechod PPS D 32x1"</t>
  </si>
  <si>
    <t>Vnitřní vodovod</t>
  </si>
  <si>
    <t>M</t>
  </si>
  <si>
    <t>soubor</t>
  </si>
  <si>
    <t>KUS</t>
  </si>
  <si>
    <t>Ks</t>
  </si>
  <si>
    <t xml:space="preserve">Hloubení rýh š do 600 mm v hornině tř. 3 objemu do 100 m3   </t>
  </si>
  <si>
    <t xml:space="preserve">Nakládání výkopku z hornin tř. 1 až 4 do 100 m3   </t>
  </si>
  <si>
    <t xml:space="preserve">Uložení sypaniny z hornin soudržných do násypů zhutněných na 95 % PS   </t>
  </si>
  <si>
    <t xml:space="preserve">Hutnění boků násypů pro jakýkoliv sklon a míru zhutnění svahu   </t>
  </si>
  <si>
    <t xml:space="preserve">Strmý svah vyztužením zeminy zatravněnou ocelovou sítí pohled svah přes 4 m do 6 m   </t>
  </si>
  <si>
    <t xml:space="preserve">Zásyp jam, šachet rýh nebo kolem objektů sypaninou se zhutněním   </t>
  </si>
  <si>
    <t xml:space="preserve">Rozprostření ornice tl vrstvy do 100 mm pl do 500 m2 v rovině nebo ve svahu do 1:5   </t>
  </si>
  <si>
    <t xml:space="preserve">Úprava pláně v hornině tř. 1 až 4 bez zhutnění   </t>
  </si>
  <si>
    <t xml:space="preserve">Obrovnávka svahů násypů sypaných z kamene tl do 500 mm   </t>
  </si>
  <si>
    <t>Svislé a kompletní konstrukce</t>
  </si>
  <si>
    <t xml:space="preserve">Vytvoření prostupů do 0,05 m2 ve zdech nosných osazením vložek z trub, dílců, tvarovek   </t>
  </si>
  <si>
    <t>m</t>
  </si>
  <si>
    <t>kus</t>
  </si>
  <si>
    <t xml:space="preserve">Zdivo nosné z cihel dl 290 mm pevnosti P 7 až 15 na SMS 10 MPa   </t>
  </si>
  <si>
    <t xml:space="preserve">Osazení monolitické železobetonové  jímky o objemu do 20000 l   </t>
  </si>
  <si>
    <t>Komunikace pozemní</t>
  </si>
  <si>
    <t>Doprava</t>
  </si>
  <si>
    <t>Likvidace odpadů</t>
  </si>
  <si>
    <t xml:space="preserve">Podklad z mechanicky zpevněné zeminy MZ tl 200 mm   </t>
  </si>
  <si>
    <t>Ostatní konstrukce a práce, bourání</t>
  </si>
  <si>
    <t xml:space="preserve">Osazení chodníkového obrubníku betonového ležatého s boční opěrou do lože z betonu prostého   </t>
  </si>
  <si>
    <t xml:space="preserve">obrubník betonový chodníkový ABO 011-19 100x15x25 cm, krajový   </t>
  </si>
  <si>
    <t xml:space="preserve">Geotextilie pro ochranu, separaci a filtraci netkaná měrná hmotnost do 300 g/m2   </t>
  </si>
  <si>
    <t xml:space="preserve">Montáž lešení řadového trubkového lehkého s podlahami zatížení do 200 kg/m2 š do 0,9 m v do 10 m   </t>
  </si>
  <si>
    <t xml:space="preserve">"prostorové lešení pro montáž ocelové konstrukce" 6000   </t>
  </si>
  <si>
    <t xml:space="preserve">Příplatek k lešení řadovému trubkovému lehkému s podlahami š 0,9 m v 10 m za první a ZKD den použití   </t>
  </si>
  <si>
    <t xml:space="preserve">Montáž lešení řadového rámového lehkého zatížení do 200 kg/m2 š do 0,9 m v do 10 m   </t>
  </si>
  <si>
    <t xml:space="preserve">Příplatek k lešení řadovému rámovému lehkému š 0,9 m v do 25 m za první a ZKD den použití   </t>
  </si>
  <si>
    <t xml:space="preserve">Demontáž lešení řadového rámového lehkého zatížení do 200 kg/m2 š do 0,9 m v do 10 m   </t>
  </si>
  <si>
    <t xml:space="preserve">Demontáž lešení řadového modulového lehkého zatížení do 200 kg/m2 š do 0,9 m v do 10 m   </t>
  </si>
  <si>
    <t xml:space="preserve">Vyčištění budov průmyslových objektů při jakékoliv výšce podlaží   </t>
  </si>
  <si>
    <t xml:space="preserve">Vložky do svislých dilatačních spár z izolačních korkových desek tl 30 mm   </t>
  </si>
  <si>
    <t xml:space="preserve">Vložky do svislých dilatačních spár z extrudovaných polystyrénových desek tl 30 mm   </t>
  </si>
  <si>
    <t xml:space="preserve">Bourání příček z cihel pálených na MVC tl do 150 mm   </t>
  </si>
  <si>
    <t xml:space="preserve">Příplatek k očištění ploch za práci ve stísněném prostoru   </t>
  </si>
  <si>
    <t xml:space="preserve">"podkladní beton"   </t>
  </si>
  <si>
    <t xml:space="preserve">"podkladní beton stěna" </t>
  </si>
  <si>
    <t>Přesun sutě</t>
  </si>
  <si>
    <t xml:space="preserve">Vnitrostaveništní doprava suti a vybouraných hmot pro budovy v do 6 m s použitím mechanizace   </t>
  </si>
  <si>
    <t xml:space="preserve">Vnitrostaveništní doprava suti a vybouraných hmot pro budovy v do 6 m ručně   </t>
  </si>
  <si>
    <t xml:space="preserve">Poplatek za uložení stavebního odpadu s oleji nebo ropnými látkami na skládce (skládkovné)   </t>
  </si>
  <si>
    <t xml:space="preserve">Poplatek za uložení stavebního směsného odpadu na skládce (skládkovné)   </t>
  </si>
  <si>
    <t>Přesun hmot</t>
  </si>
  <si>
    <t xml:space="preserve">Přesun hmot pro haly s nosnou kcí zděnou nebo monolitickou v do 20 m   </t>
  </si>
  <si>
    <t xml:space="preserve">Příplatek k přesunu hmot hal s nosnou kcí zděnou nebo monolitickou za zvětšený přesun do 500 m   </t>
  </si>
  <si>
    <t xml:space="preserve">Přesun hmot pro pozemní komunikace s krytem dlážděným   </t>
  </si>
  <si>
    <t>Konstrukce klemířské a zámečnické</t>
  </si>
  <si>
    <t xml:space="preserve">Dodávka a montáž plechování stěn a podlahy z nerezového plechu tl. 1,5mm   </t>
  </si>
  <si>
    <t xml:space="preserve">Montáž zábradlí rovného z profilové oceli do zdí hmotnosti přes 60 kg   </t>
  </si>
  <si>
    <t xml:space="preserve">2,5+2+7   </t>
  </si>
  <si>
    <t xml:space="preserve">trubka ocelová bezešvá hladká jakost 11 353, 51 x 5,0 mm   </t>
  </si>
  <si>
    <t xml:space="preserve">Demontáž zábradlí rovného rozebíratelného hmotnosti 1m zábradlí přes 20 kg   </t>
  </si>
  <si>
    <t xml:space="preserve">2,5+2,4   </t>
  </si>
  <si>
    <t xml:space="preserve">Montáž zábradlí rovného madla z trubek nebo tenkostěnných profilů svařovaného   </t>
  </si>
  <si>
    <t xml:space="preserve">trubka ocelová bezešvá hladká jakost 11 353, 57 x 3,2 mm   </t>
  </si>
  <si>
    <t xml:space="preserve">Montáž atypických zámečnických konstrukcí hm do 5 kg   </t>
  </si>
  <si>
    <t>kg</t>
  </si>
  <si>
    <t xml:space="preserve">Montáž atypických zámečnických konstrukcí hm přes 10 do 20 kg   </t>
  </si>
  <si>
    <t xml:space="preserve">L 40x40x3 jakost 1.4301   </t>
  </si>
  <si>
    <t xml:space="preserve">390*1,15   </t>
  </si>
  <si>
    <t xml:space="preserve">PLO 30x3 jakost 1.4301   </t>
  </si>
  <si>
    <t xml:space="preserve">352   </t>
  </si>
  <si>
    <t xml:space="preserve">P3 jakost 1.4301   </t>
  </si>
  <si>
    <t xml:space="preserve">10442   </t>
  </si>
  <si>
    <t xml:space="preserve">PV3 jakost 1.4301   </t>
  </si>
  <si>
    <t xml:space="preserve">3869   </t>
  </si>
  <si>
    <t xml:space="preserve">TR KR 100 jakost 1.4301   </t>
  </si>
  <si>
    <t xml:space="preserve">168   </t>
  </si>
  <si>
    <t xml:space="preserve">Přesun hmot tonážní pro zámečnické konstrukce v objektech v přes 48 do 60 m   </t>
  </si>
  <si>
    <t xml:space="preserve">Průzkumné, geodetické a projektové práce   </t>
  </si>
  <si>
    <t>kpl</t>
  </si>
  <si>
    <t xml:space="preserve">Projektové práce   </t>
  </si>
  <si>
    <t xml:space="preserve">Dokumentace pro provádění stavby   </t>
  </si>
  <si>
    <t xml:space="preserve">Dokumentace skutečného provedení stavby   </t>
  </si>
  <si>
    <t xml:space="preserve">Ostatní dokumentace   </t>
  </si>
  <si>
    <t xml:space="preserve">Příprava staveniště   </t>
  </si>
  <si>
    <t xml:space="preserve">Odstranění materiálů a konstrukcí   </t>
  </si>
  <si>
    <t>soub</t>
  </si>
  <si>
    <t xml:space="preserve">Zařízení staveniště   </t>
  </si>
  <si>
    <t xml:space="preserve">Zrušení zařízení staveniště   </t>
  </si>
  <si>
    <t xml:space="preserve">Inženýrská činnost   </t>
  </si>
  <si>
    <t xml:space="preserve">Dozory po provádění prací   </t>
  </si>
  <si>
    <t>hod</t>
  </si>
  <si>
    <t xml:space="preserve">Zkoušky a ostatní měření   </t>
  </si>
  <si>
    <t xml:space="preserve">Revize   </t>
  </si>
  <si>
    <t xml:space="preserve">Územní vlivy   </t>
  </si>
  <si>
    <t xml:space="preserve">Práce na těžce přístupných místech   </t>
  </si>
  <si>
    <t xml:space="preserve">Práce ve zdraví škodlivém prostředí   </t>
  </si>
  <si>
    <t xml:space="preserve">Mimostaveništní doprava materiálů   </t>
  </si>
  <si>
    <t xml:space="preserve">Provozní vlivy   </t>
  </si>
  <si>
    <t xml:space="preserve">Ochranná pásma   </t>
  </si>
  <si>
    <t xml:space="preserve">Ostatní provozní vlivy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</si>
</sst>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;\-#,##0.000"/>
  </numFmts>
  <fonts count="2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9"/>
      <color rgb="FFFF0000"/>
      <name val="Arial CE"/>
      <charset val="238"/>
    </font>
    <font>
      <sz val="8"/>
      <color indexed="8"/>
      <name val="Arial"/>
      <family val="2"/>
      <charset val="238"/>
    </font>
    <font>
      <i/>
      <sz val="8"/>
      <color indexed="12"/>
      <name val="Arial CE"/>
      <charset val="238"/>
    </font>
    <font>
      <sz val="8"/>
      <color theme="1"/>
      <name val="Arial CE"/>
      <charset val="238"/>
    </font>
    <font>
      <b/>
      <sz val="11"/>
      <color indexed="1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1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2" borderId="30" xfId="0" applyNumberFormat="1" applyFill="1" applyBorder="1" applyAlignment="1">
      <alignment vertical="top"/>
    </xf>
    <xf numFmtId="4" fontId="0" fillId="2" borderId="26" xfId="0" applyNumberFormat="1" applyFill="1" applyBorder="1" applyAlignment="1">
      <alignment vertical="top"/>
    </xf>
    <xf numFmtId="0" fontId="16" fillId="0" borderId="33" xfId="0" applyFont="1" applyBorder="1" applyAlignment="1" applyProtection="1">
      <alignment horizontal="left" wrapText="1"/>
      <protection locked="0"/>
    </xf>
    <xf numFmtId="165" fontId="16" fillId="0" borderId="33" xfId="0" applyNumberFormat="1" applyFont="1" applyBorder="1" applyAlignment="1" applyProtection="1">
      <alignment horizontal="right"/>
      <protection locked="0"/>
    </xf>
    <xf numFmtId="39" fontId="16" fillId="0" borderId="33" xfId="0" applyNumberFormat="1" applyFont="1" applyBorder="1" applyAlignment="1" applyProtection="1">
      <alignment horizontal="right"/>
      <protection locked="0"/>
    </xf>
    <xf numFmtId="4" fontId="0" fillId="2" borderId="30" xfId="0" applyNumberFormat="1" applyFill="1" applyBorder="1" applyAlignment="1">
      <alignment vertical="top" shrinkToFit="1"/>
    </xf>
    <xf numFmtId="0" fontId="20" fillId="0" borderId="0" xfId="0" applyFont="1" applyAlignment="1" applyProtection="1">
      <alignment horizontal="left" wrapText="1"/>
      <protection locked="0"/>
    </xf>
    <xf numFmtId="39" fontId="20" fillId="0" borderId="0" xfId="0" applyNumberFormat="1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left" wrapText="1"/>
      <protection locked="0"/>
    </xf>
    <xf numFmtId="39" fontId="21" fillId="0" borderId="0" xfId="0" applyNumberFormat="1" applyFont="1" applyAlignment="1" applyProtection="1">
      <alignment horizontal="right"/>
      <protection locked="0"/>
    </xf>
    <xf numFmtId="0" fontId="7" fillId="2" borderId="10" xfId="0" applyFont="1" applyFill="1" applyBorder="1" applyAlignment="1">
      <alignment wrapText="1"/>
    </xf>
    <xf numFmtId="0" fontId="0" fillId="0" borderId="26" xfId="0" applyNumberFormat="1" applyFill="1" applyBorder="1" applyAlignment="1">
      <alignment vertical="top"/>
    </xf>
    <xf numFmtId="0" fontId="0" fillId="0" borderId="30" xfId="0" applyNumberFormat="1" applyFill="1" applyBorder="1" applyAlignment="1">
      <alignment horizontal="left" vertical="top" wrapText="1"/>
    </xf>
    <xf numFmtId="164" fontId="0" fillId="0" borderId="30" xfId="0" applyNumberFormat="1" applyFill="1" applyBorder="1" applyAlignment="1">
      <alignment vertical="top" shrinkToFit="1"/>
    </xf>
    <xf numFmtId="4" fontId="0" fillId="0" borderId="30" xfId="0" applyNumberFormat="1" applyFill="1" applyBorder="1" applyAlignment="1">
      <alignment vertical="top" shrinkToFit="1"/>
    </xf>
    <xf numFmtId="0" fontId="0" fillId="0" borderId="0" xfId="0" applyFill="1" applyBorder="1" applyAlignment="1">
      <alignment vertical="top"/>
    </xf>
    <xf numFmtId="0" fontId="8" fillId="2" borderId="32" xfId="0" applyFont="1" applyFill="1" applyBorder="1" applyAlignment="1">
      <alignment vertical="top"/>
    </xf>
    <xf numFmtId="0" fontId="16" fillId="0" borderId="34" xfId="0" applyFont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0" fontId="8" fillId="2" borderId="18" xfId="0" applyFont="1" applyFill="1" applyBorder="1" applyAlignment="1">
      <alignment horizontal="center" vertical="top" shrinkToFit="1"/>
    </xf>
    <xf numFmtId="0" fontId="16" fillId="0" borderId="35" xfId="0" applyFont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164" fontId="16" fillId="0" borderId="35" xfId="0" applyNumberFormat="1" applyFont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4" fontId="8" fillId="2" borderId="36" xfId="0" applyNumberFormat="1" applyFont="1" applyFill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31" xfId="0" applyFont="1" applyBorder="1" applyAlignment="1">
      <alignment horizontal="center"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49" fontId="16" fillId="0" borderId="39" xfId="0" applyNumberFormat="1" applyFont="1" applyBorder="1" applyAlignment="1">
      <alignment horizontal="left" vertical="top" wrapText="1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0" fillId="2" borderId="32" xfId="0" applyFont="1" applyFill="1" applyBorder="1" applyAlignment="1">
      <alignment vertical="top"/>
    </xf>
    <xf numFmtId="49" fontId="0" fillId="2" borderId="18" xfId="0" applyNumberFormat="1" applyFont="1" applyFill="1" applyBorder="1" applyAlignment="1">
      <alignment vertical="top"/>
    </xf>
    <xf numFmtId="49" fontId="0" fillId="2" borderId="18" xfId="0" applyNumberFormat="1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horizontal="center" vertical="top" shrinkToFit="1"/>
    </xf>
    <xf numFmtId="164" fontId="0" fillId="2" borderId="18" xfId="0" applyNumberFormat="1" applyFont="1" applyFill="1" applyBorder="1" applyAlignment="1">
      <alignment vertical="top" shrinkToFit="1"/>
    </xf>
    <xf numFmtId="4" fontId="0" fillId="2" borderId="18" xfId="0" applyNumberFormat="1" applyFont="1" applyFill="1" applyBorder="1" applyAlignment="1">
      <alignment vertical="top" shrinkToFit="1"/>
    </xf>
    <xf numFmtId="4" fontId="0" fillId="2" borderId="36" xfId="0" applyNumberFormat="1" applyFont="1" applyFill="1" applyBorder="1" applyAlignment="1">
      <alignment vertical="top" shrinkToFit="1"/>
    </xf>
    <xf numFmtId="49" fontId="23" fillId="0" borderId="0" xfId="0" applyNumberFormat="1" applyFont="1" applyBorder="1" applyAlignment="1">
      <alignment horizontal="left" vertical="center" wrapText="1"/>
    </xf>
    <xf numFmtId="0" fontId="18" fillId="0" borderId="6" xfId="0" applyNumberFormat="1" applyFont="1" applyBorder="1" applyAlignment="1">
      <alignment horizontal="left" vertical="top" wrapText="1"/>
    </xf>
    <xf numFmtId="0" fontId="18" fillId="0" borderId="29" xfId="0" applyNumberFormat="1" applyFont="1" applyBorder="1" applyAlignment="1">
      <alignment horizontal="left" vertical="top" wrapText="1"/>
    </xf>
    <xf numFmtId="49" fontId="23" fillId="0" borderId="0" xfId="0" applyNumberFormat="1" applyFont="1" applyAlignment="1">
      <alignment horizontal="right" vertical="center"/>
    </xf>
    <xf numFmtId="164" fontId="16" fillId="0" borderId="27" xfId="0" applyNumberFormat="1" applyFont="1" applyBorder="1" applyAlignment="1">
      <alignment vertical="top" shrinkToFit="1"/>
    </xf>
    <xf numFmtId="164" fontId="17" fillId="0" borderId="27" xfId="0" applyNumberFormat="1" applyFont="1" applyBorder="1" applyAlignment="1">
      <alignment vertical="top" wrapText="1" shrinkToFit="1"/>
    </xf>
    <xf numFmtId="0" fontId="16" fillId="0" borderId="0" xfId="0" applyFont="1" applyBorder="1" applyAlignment="1" applyProtection="1">
      <alignment horizontal="left" wrapText="1"/>
      <protection locked="0"/>
    </xf>
    <xf numFmtId="0" fontId="16" fillId="0" borderId="28" xfId="0" applyNumberFormat="1" applyFont="1" applyBorder="1" applyAlignment="1">
      <alignment horizontal="left" vertical="top" wrapText="1"/>
    </xf>
    <xf numFmtId="0" fontId="16" fillId="0" borderId="30" xfId="0" applyFont="1" applyBorder="1" applyAlignment="1" applyProtection="1">
      <alignment horizontal="left" wrapText="1"/>
      <protection locked="0"/>
    </xf>
    <xf numFmtId="0" fontId="20" fillId="0" borderId="30" xfId="0" applyFont="1" applyBorder="1" applyAlignment="1" applyProtection="1">
      <alignment horizontal="left" wrapText="1"/>
      <protection locked="0"/>
    </xf>
    <xf numFmtId="0" fontId="21" fillId="0" borderId="30" xfId="0" applyFont="1" applyBorder="1" applyAlignment="1" applyProtection="1">
      <alignment horizontal="left" wrapText="1"/>
      <protection locked="0"/>
    </xf>
    <xf numFmtId="0" fontId="16" fillId="0" borderId="31" xfId="0" applyNumberFormat="1" applyFont="1" applyBorder="1" applyAlignment="1">
      <alignment horizontal="left" vertical="top" wrapText="1"/>
    </xf>
    <xf numFmtId="0" fontId="16" fillId="0" borderId="28" xfId="0" applyFont="1" applyBorder="1" applyAlignment="1">
      <alignment horizontal="center" vertical="top" shrinkToFit="1"/>
    </xf>
    <xf numFmtId="0" fontId="24" fillId="0" borderId="33" xfId="0" applyFont="1" applyBorder="1" applyAlignment="1" applyProtection="1">
      <alignment horizontal="left" wrapText="1"/>
      <protection locked="0"/>
    </xf>
    <xf numFmtId="0" fontId="16" fillId="0" borderId="41" xfId="0" applyFont="1" applyBorder="1" applyAlignment="1" applyProtection="1">
      <alignment horizontal="left" wrapText="1"/>
      <protection locked="0"/>
    </xf>
    <xf numFmtId="0" fontId="25" fillId="0" borderId="30" xfId="0" quotePrefix="1" applyNumberFormat="1" applyFont="1" applyBorder="1" applyAlignment="1">
      <alignment horizontal="left" vertical="top" wrapText="1"/>
    </xf>
    <xf numFmtId="0" fontId="26" fillId="0" borderId="0" xfId="0" applyFont="1" applyAlignment="1" applyProtection="1">
      <alignment horizontal="left" wrapText="1"/>
      <protection locked="0"/>
    </xf>
    <xf numFmtId="49" fontId="22" fillId="0" borderId="26" xfId="0" applyNumberFormat="1" applyFont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49" fontId="22" fillId="0" borderId="27" xfId="0" applyNumberFormat="1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7"/>
  <sheetViews>
    <sheetView showGridLines="0" topLeftCell="B14" zoomScaleNormal="100" zoomScaleSheetLayoutView="75" workbookViewId="0">
      <selection activeCell="C65" sqref="C65:E6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64" t="s">
        <v>4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24</v>
      </c>
      <c r="C2" s="82"/>
      <c r="D2" s="83"/>
      <c r="E2" s="83" t="s">
        <v>120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45</v>
      </c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46</v>
      </c>
      <c r="C4" s="93"/>
      <c r="D4" s="94" t="s">
        <v>41</v>
      </c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82"/>
      <c r="E11" s="282"/>
      <c r="F11" s="282"/>
      <c r="G11" s="282"/>
      <c r="H11" s="28" t="s">
        <v>36</v>
      </c>
      <c r="I11" s="33"/>
      <c r="J11" s="11"/>
    </row>
    <row r="12" spans="1:15" ht="15.75" customHeight="1" x14ac:dyDescent="0.2">
      <c r="A12" s="4"/>
      <c r="B12" s="42"/>
      <c r="C12" s="26"/>
      <c r="D12" s="285"/>
      <c r="E12" s="285"/>
      <c r="F12" s="285"/>
      <c r="G12" s="285"/>
      <c r="H12" s="28" t="s">
        <v>37</v>
      </c>
      <c r="I12" s="33"/>
      <c r="J12" s="11"/>
    </row>
    <row r="13" spans="1:15" ht="15.75" customHeight="1" x14ac:dyDescent="0.2">
      <c r="A13" s="4"/>
      <c r="B13" s="43"/>
      <c r="C13" s="27"/>
      <c r="D13" s="286"/>
      <c r="E13" s="286"/>
      <c r="F13" s="286"/>
      <c r="G13" s="286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81"/>
      <c r="F15" s="281"/>
      <c r="G15" s="283"/>
      <c r="H15" s="283"/>
      <c r="I15" s="283" t="s">
        <v>31</v>
      </c>
      <c r="J15" s="284"/>
    </row>
    <row r="16" spans="1:15" ht="23.25" customHeight="1" x14ac:dyDescent="0.2">
      <c r="A16" s="154" t="s">
        <v>26</v>
      </c>
      <c r="B16" s="155" t="s">
        <v>26</v>
      </c>
      <c r="C16" s="59"/>
      <c r="D16" s="60"/>
      <c r="E16" s="273"/>
      <c r="F16" s="278"/>
      <c r="G16" s="273"/>
      <c r="H16" s="278"/>
      <c r="I16" s="273"/>
      <c r="J16" s="274"/>
    </row>
    <row r="17" spans="1:10" ht="23.25" customHeight="1" x14ac:dyDescent="0.2">
      <c r="A17" s="154" t="s">
        <v>27</v>
      </c>
      <c r="B17" s="155" t="s">
        <v>27</v>
      </c>
      <c r="C17" s="59"/>
      <c r="D17" s="60"/>
      <c r="E17" s="273"/>
      <c r="F17" s="278"/>
      <c r="G17" s="273"/>
      <c r="H17" s="278"/>
      <c r="I17" s="273">
        <v>0</v>
      </c>
      <c r="J17" s="274"/>
    </row>
    <row r="18" spans="1:10" ht="23.25" customHeight="1" x14ac:dyDescent="0.2">
      <c r="A18" s="154" t="s">
        <v>28</v>
      </c>
      <c r="B18" s="155" t="s">
        <v>28</v>
      </c>
      <c r="C18" s="59"/>
      <c r="D18" s="60"/>
      <c r="E18" s="273"/>
      <c r="F18" s="278"/>
      <c r="G18" s="273"/>
      <c r="H18" s="278"/>
      <c r="I18" s="273">
        <v>0</v>
      </c>
      <c r="J18" s="274"/>
    </row>
    <row r="19" spans="1:10" ht="23.25" customHeight="1" x14ac:dyDescent="0.2">
      <c r="A19" s="154" t="s">
        <v>60</v>
      </c>
      <c r="B19" s="155" t="s">
        <v>29</v>
      </c>
      <c r="C19" s="59"/>
      <c r="D19" s="60"/>
      <c r="E19" s="273"/>
      <c r="F19" s="278"/>
      <c r="G19" s="273"/>
      <c r="H19" s="278"/>
      <c r="I19" s="273"/>
      <c r="J19" s="274"/>
    </row>
    <row r="20" spans="1:10" ht="23.25" customHeight="1" x14ac:dyDescent="0.2">
      <c r="A20" s="154" t="s">
        <v>61</v>
      </c>
      <c r="B20" s="155" t="s">
        <v>30</v>
      </c>
      <c r="C20" s="59"/>
      <c r="D20" s="60"/>
      <c r="E20" s="273"/>
      <c r="F20" s="278"/>
      <c r="G20" s="273"/>
      <c r="H20" s="278"/>
      <c r="I20" s="273">
        <v>0</v>
      </c>
      <c r="J20" s="274"/>
    </row>
    <row r="21" spans="1:10" ht="23.25" customHeight="1" x14ac:dyDescent="0.2">
      <c r="A21" s="4"/>
      <c r="B21" s="75" t="s">
        <v>31</v>
      </c>
      <c r="C21" s="76"/>
      <c r="D21" s="77"/>
      <c r="E21" s="275"/>
      <c r="F21" s="276"/>
      <c r="G21" s="275"/>
      <c r="H21" s="276"/>
      <c r="I21" s="275">
        <f>SUM(I16:J20)</f>
        <v>0</v>
      </c>
      <c r="J21" s="29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71">
        <v>0</v>
      </c>
      <c r="H23" s="272"/>
      <c r="I23" s="272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79">
        <v>0</v>
      </c>
      <c r="H24" s="280"/>
      <c r="I24" s="28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71"/>
      <c r="H25" s="272"/>
      <c r="I25" s="272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67"/>
      <c r="H26" s="268"/>
      <c r="I26" s="26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69"/>
      <c r="H27" s="269"/>
      <c r="I27" s="269"/>
      <c r="J27" s="64" t="str">
        <f t="shared" si="0"/>
        <v>CZK</v>
      </c>
    </row>
    <row r="28" spans="1:10" ht="27.75" hidden="1" customHeight="1" thickBot="1" x14ac:dyDescent="0.25">
      <c r="A28" s="4"/>
      <c r="B28" s="123" t="s">
        <v>25</v>
      </c>
      <c r="C28" s="124"/>
      <c r="D28" s="124"/>
      <c r="E28" s="125"/>
      <c r="F28" s="126"/>
      <c r="G28" s="270">
        <v>239249.26</v>
      </c>
      <c r="H28" s="277"/>
      <c r="I28" s="277"/>
      <c r="J28" s="127" t="str">
        <f t="shared" si="0"/>
        <v>CZK</v>
      </c>
    </row>
    <row r="29" spans="1:10" ht="27.75" customHeight="1" thickBot="1" x14ac:dyDescent="0.25">
      <c r="A29" s="4"/>
      <c r="B29" s="123" t="s">
        <v>38</v>
      </c>
      <c r="C29" s="128"/>
      <c r="D29" s="128"/>
      <c r="E29" s="128"/>
      <c r="F29" s="128"/>
      <c r="G29" s="270"/>
      <c r="H29" s="270"/>
      <c r="I29" s="270"/>
      <c r="J29" s="12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45637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98" t="s">
        <v>2</v>
      </c>
      <c r="E35" s="2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47</v>
      </c>
      <c r="C39" s="289"/>
      <c r="D39" s="290"/>
      <c r="E39" s="290"/>
      <c r="F39" s="114">
        <v>0</v>
      </c>
      <c r="G39" s="115">
        <v>239249.26</v>
      </c>
      <c r="H39" s="116">
        <v>50242.34</v>
      </c>
      <c r="I39" s="116">
        <v>289491.59999999998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43</v>
      </c>
      <c r="C40" s="291" t="s">
        <v>44</v>
      </c>
      <c r="D40" s="292"/>
      <c r="E40" s="292"/>
      <c r="F40" s="117">
        <v>0</v>
      </c>
      <c r="G40" s="118">
        <v>239249.26</v>
      </c>
      <c r="H40" s="118">
        <v>50242.34</v>
      </c>
      <c r="I40" s="118">
        <v>289491.59999999998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41</v>
      </c>
      <c r="C41" s="293" t="s">
        <v>42</v>
      </c>
      <c r="D41" s="294"/>
      <c r="E41" s="294"/>
      <c r="F41" s="119">
        <v>0</v>
      </c>
      <c r="G41" s="120">
        <v>239249.26</v>
      </c>
      <c r="H41" s="120">
        <v>50242.34</v>
      </c>
      <c r="I41" s="120">
        <v>289491.59999999998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95" t="s">
        <v>48</v>
      </c>
      <c r="C42" s="296"/>
      <c r="D42" s="296"/>
      <c r="E42" s="297"/>
      <c r="F42" s="121">
        <f>SUMIF(A39:A41,"=1",F39:F41)</f>
        <v>0</v>
      </c>
      <c r="G42" s="122">
        <f>SUMIF(A39:A41,"=1",G39:G41)</f>
        <v>239249.26</v>
      </c>
      <c r="H42" s="122">
        <f>SUMIF(A39:A41,"=1",H39:H41)</f>
        <v>50242.34</v>
      </c>
      <c r="I42" s="122">
        <f>SUMIF(A39:A41,"=1",I39:I41)</f>
        <v>289491.59999999998</v>
      </c>
      <c r="J42" s="102">
        <f>SUMIF(A39:A41,"=1",J39:J41)</f>
        <v>100</v>
      </c>
    </row>
    <row r="46" spans="1:10" ht="15.75" x14ac:dyDescent="0.25">
      <c r="B46" s="130" t="s">
        <v>50</v>
      </c>
    </row>
    <row r="48" spans="1:10" ht="25.5" customHeight="1" x14ac:dyDescent="0.2">
      <c r="A48" s="131"/>
      <c r="B48" s="135" t="s">
        <v>18</v>
      </c>
      <c r="C48" s="135" t="s">
        <v>6</v>
      </c>
      <c r="D48" s="136"/>
      <c r="E48" s="136"/>
      <c r="F48" s="139" t="s">
        <v>51</v>
      </c>
      <c r="G48" s="139"/>
      <c r="H48" s="139"/>
      <c r="I48" s="139" t="s">
        <v>31</v>
      </c>
      <c r="J48" s="139" t="s">
        <v>0</v>
      </c>
    </row>
    <row r="49" spans="1:10" ht="25.5" customHeight="1" x14ac:dyDescent="0.2">
      <c r="A49" s="132"/>
      <c r="B49" s="142"/>
      <c r="C49" s="262" t="s">
        <v>55</v>
      </c>
      <c r="D49" s="263"/>
      <c r="E49" s="263"/>
      <c r="F49" s="150"/>
      <c r="G49" s="143"/>
      <c r="H49" s="143"/>
      <c r="I49" s="143"/>
      <c r="J49" s="146" t="str">
        <f>IF(I67=0,"",I49/I67*100)</f>
        <v/>
      </c>
    </row>
    <row r="50" spans="1:10" ht="25.5" customHeight="1" x14ac:dyDescent="0.2">
      <c r="A50" s="132"/>
      <c r="B50" s="134"/>
      <c r="C50" s="262" t="s">
        <v>136</v>
      </c>
      <c r="D50" s="263"/>
      <c r="E50" s="263"/>
      <c r="F50" s="151"/>
      <c r="G50" s="140"/>
      <c r="H50" s="140"/>
      <c r="I50" s="140"/>
      <c r="J50" s="147" t="str">
        <f>IF(I67=0,"",I50/I67*100)</f>
        <v/>
      </c>
    </row>
    <row r="51" spans="1:10" ht="25.5" customHeight="1" x14ac:dyDescent="0.2">
      <c r="A51" s="132"/>
      <c r="B51" s="134"/>
      <c r="C51" s="262" t="s">
        <v>57</v>
      </c>
      <c r="D51" s="263"/>
      <c r="E51" s="263"/>
      <c r="F51" s="151"/>
      <c r="G51" s="140"/>
      <c r="H51" s="140"/>
      <c r="I51" s="140"/>
      <c r="J51" s="147" t="str">
        <f>IF(I67=0,"",I51/I67*100)</f>
        <v/>
      </c>
    </row>
    <row r="52" spans="1:10" ht="25.5" customHeight="1" x14ac:dyDescent="0.2">
      <c r="A52" s="132"/>
      <c r="B52" s="134"/>
      <c r="C52" s="262" t="s">
        <v>137</v>
      </c>
      <c r="D52" s="263"/>
      <c r="E52" s="263"/>
      <c r="F52" s="151"/>
      <c r="G52" s="140"/>
      <c r="H52" s="140"/>
      <c r="I52" s="140"/>
      <c r="J52" s="147" t="str">
        <f>IF(I67=0,"",I52/I67*100)</f>
        <v/>
      </c>
    </row>
    <row r="53" spans="1:10" ht="25.5" customHeight="1" x14ac:dyDescent="0.2">
      <c r="A53" s="132"/>
      <c r="B53" s="134"/>
      <c r="C53" s="262" t="s">
        <v>138</v>
      </c>
      <c r="D53" s="263"/>
      <c r="E53" s="263"/>
      <c r="F53" s="151"/>
      <c r="G53" s="140"/>
      <c r="H53" s="140"/>
      <c r="I53" s="140"/>
      <c r="J53" s="147" t="str">
        <f>IF(I67=0,"",I53/I67*100)</f>
        <v/>
      </c>
    </row>
    <row r="54" spans="1:10" ht="25.5" customHeight="1" x14ac:dyDescent="0.2">
      <c r="A54" s="132"/>
      <c r="B54" s="144"/>
      <c r="C54" s="262" t="s">
        <v>139</v>
      </c>
      <c r="D54" s="263"/>
      <c r="E54" s="263"/>
      <c r="F54" s="152"/>
      <c r="G54" s="145"/>
      <c r="H54" s="145"/>
      <c r="I54" s="145"/>
      <c r="J54" s="148" t="str">
        <f>IF(I67=0,"",I54/I67*100)</f>
        <v/>
      </c>
    </row>
    <row r="55" spans="1:10" ht="25.5" customHeight="1" x14ac:dyDescent="0.2">
      <c r="A55" s="133"/>
      <c r="C55" s="262" t="s">
        <v>140</v>
      </c>
      <c r="D55" s="263"/>
      <c r="E55" s="263"/>
      <c r="F55" s="151"/>
      <c r="G55" s="140"/>
      <c r="H55" s="140"/>
      <c r="I55" s="140"/>
      <c r="J55" s="147" t="str">
        <f t="shared" ref="J55:J63" si="1">IF(I70=0,"",I55/I70*100)</f>
        <v/>
      </c>
    </row>
    <row r="56" spans="1:10" x14ac:dyDescent="0.2">
      <c r="C56" s="262" t="s">
        <v>59</v>
      </c>
      <c r="D56" s="263"/>
      <c r="E56" s="263"/>
      <c r="F56" s="151"/>
      <c r="G56" s="140"/>
      <c r="H56" s="140"/>
      <c r="I56" s="140"/>
      <c r="J56" s="147" t="str">
        <f t="shared" si="1"/>
        <v/>
      </c>
    </row>
    <row r="57" spans="1:10" x14ac:dyDescent="0.2">
      <c r="C57" s="262" t="s">
        <v>141</v>
      </c>
      <c r="D57" s="263"/>
      <c r="E57" s="263"/>
      <c r="F57" s="151"/>
      <c r="G57" s="140"/>
      <c r="H57" s="140"/>
      <c r="I57" s="140"/>
      <c r="J57" s="147" t="str">
        <f t="shared" si="1"/>
        <v/>
      </c>
    </row>
    <row r="58" spans="1:10" x14ac:dyDescent="0.2">
      <c r="C58" s="262" t="s">
        <v>29</v>
      </c>
      <c r="D58" s="263"/>
      <c r="E58" s="263"/>
      <c r="F58" s="151"/>
      <c r="G58" s="140"/>
      <c r="H58" s="140"/>
      <c r="I58" s="140"/>
      <c r="J58" s="147" t="str">
        <f t="shared" si="1"/>
        <v/>
      </c>
    </row>
    <row r="59" spans="1:10" x14ac:dyDescent="0.2">
      <c r="C59" s="262" t="s">
        <v>30</v>
      </c>
      <c r="D59" s="263"/>
      <c r="E59" s="263"/>
      <c r="F59" s="151"/>
      <c r="G59" s="140"/>
      <c r="H59" s="140"/>
      <c r="I59" s="140"/>
      <c r="J59" s="147" t="str">
        <f t="shared" si="1"/>
        <v/>
      </c>
    </row>
    <row r="60" spans="1:10" x14ac:dyDescent="0.2">
      <c r="C60" s="300" t="s">
        <v>53</v>
      </c>
      <c r="D60" s="301"/>
      <c r="E60" s="301"/>
      <c r="F60" s="151"/>
      <c r="G60" s="140"/>
      <c r="H60" s="140"/>
      <c r="I60" s="140"/>
      <c r="J60" s="147" t="str">
        <f t="shared" si="1"/>
        <v/>
      </c>
    </row>
    <row r="61" spans="1:10" x14ac:dyDescent="0.2">
      <c r="C61" s="302" t="s">
        <v>55</v>
      </c>
      <c r="D61" s="303"/>
      <c r="E61" s="303"/>
      <c r="F61" s="151"/>
      <c r="G61" s="140"/>
      <c r="H61" s="140"/>
      <c r="I61" s="140"/>
      <c r="J61" s="147" t="str">
        <f t="shared" si="1"/>
        <v/>
      </c>
    </row>
    <row r="62" spans="1:10" x14ac:dyDescent="0.2">
      <c r="C62" s="302" t="s">
        <v>56</v>
      </c>
      <c r="D62" s="303"/>
      <c r="E62" s="303"/>
      <c r="F62" s="151"/>
      <c r="G62" s="140"/>
      <c r="H62" s="140"/>
      <c r="I62" s="140"/>
      <c r="J62" s="147" t="str">
        <f t="shared" si="1"/>
        <v/>
      </c>
    </row>
    <row r="63" spans="1:10" x14ac:dyDescent="0.2">
      <c r="C63" s="302" t="s">
        <v>57</v>
      </c>
      <c r="D63" s="303"/>
      <c r="E63" s="303"/>
      <c r="F63" s="151"/>
      <c r="G63" s="140"/>
      <c r="H63" s="140"/>
      <c r="I63" s="140"/>
      <c r="J63" s="147" t="str">
        <f t="shared" si="1"/>
        <v/>
      </c>
    </row>
    <row r="64" spans="1:10" x14ac:dyDescent="0.2">
      <c r="C64" s="302" t="s">
        <v>59</v>
      </c>
      <c r="D64" s="303"/>
      <c r="E64" s="303"/>
      <c r="F64" s="151"/>
      <c r="G64" s="140"/>
      <c r="H64" s="140"/>
      <c r="I64" s="140"/>
      <c r="J64" s="147" t="str">
        <f>IF(I78=0,"",I64/I78*100)</f>
        <v/>
      </c>
    </row>
    <row r="65" spans="2:10" ht="30.75" customHeight="1" x14ac:dyDescent="0.2">
      <c r="C65" s="259" t="s">
        <v>142</v>
      </c>
      <c r="D65" s="260"/>
      <c r="E65" s="261"/>
      <c r="F65" s="151"/>
      <c r="G65" s="140"/>
      <c r="H65" s="140"/>
      <c r="I65" s="140"/>
      <c r="J65" s="147"/>
    </row>
    <row r="66" spans="2:10" x14ac:dyDescent="0.2">
      <c r="C66" s="287" t="s">
        <v>29</v>
      </c>
      <c r="D66" s="288"/>
      <c r="E66" s="288"/>
      <c r="F66" s="152"/>
      <c r="G66" s="145"/>
      <c r="H66" s="145"/>
      <c r="I66" s="145"/>
      <c r="J66" s="148" t="str">
        <f>IF(I78=0,"",I66/I78*100)</f>
        <v/>
      </c>
    </row>
    <row r="67" spans="2:10" ht="24" x14ac:dyDescent="0.2">
      <c r="B67" s="207" t="s">
        <v>1</v>
      </c>
      <c r="C67" s="137"/>
      <c r="D67" s="138"/>
      <c r="E67" s="138"/>
      <c r="F67" s="153"/>
      <c r="G67" s="141"/>
      <c r="H67" s="141"/>
      <c r="I67" s="141"/>
      <c r="J67" s="149">
        <f>SUM(J49:J54)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6:E66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C50:E50"/>
    <mergeCell ref="C51:E51"/>
    <mergeCell ref="C52:E52"/>
    <mergeCell ref="C53:E53"/>
    <mergeCell ref="C54:E54"/>
    <mergeCell ref="C65:E65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04" t="s">
        <v>7</v>
      </c>
      <c r="B1" s="304"/>
      <c r="C1" s="305"/>
      <c r="D1" s="304"/>
      <c r="E1" s="304"/>
      <c r="F1" s="304"/>
      <c r="G1" s="304"/>
    </row>
    <row r="2" spans="1:7" ht="24.95" customHeight="1" x14ac:dyDescent="0.2">
      <c r="A2" s="80" t="s">
        <v>8</v>
      </c>
      <c r="B2" s="79"/>
      <c r="C2" s="306"/>
      <c r="D2" s="306"/>
      <c r="E2" s="306"/>
      <c r="F2" s="306"/>
      <c r="G2" s="307"/>
    </row>
    <row r="3" spans="1:7" ht="24.95" customHeight="1" x14ac:dyDescent="0.2">
      <c r="A3" s="80" t="s">
        <v>9</v>
      </c>
      <c r="B3" s="79"/>
      <c r="C3" s="306"/>
      <c r="D3" s="306"/>
      <c r="E3" s="306"/>
      <c r="F3" s="306"/>
      <c r="G3" s="307"/>
    </row>
    <row r="4" spans="1:7" ht="24.95" customHeight="1" x14ac:dyDescent="0.2">
      <c r="A4" s="80" t="s">
        <v>10</v>
      </c>
      <c r="B4" s="79"/>
      <c r="C4" s="306"/>
      <c r="D4" s="306"/>
      <c r="E4" s="306"/>
      <c r="F4" s="306"/>
      <c r="G4" s="30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194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08" t="s">
        <v>7</v>
      </c>
      <c r="B1" s="308"/>
      <c r="C1" s="308"/>
      <c r="D1" s="308"/>
      <c r="E1" s="308"/>
      <c r="F1" s="308"/>
      <c r="G1" s="308"/>
      <c r="AE1" t="s">
        <v>62</v>
      </c>
    </row>
    <row r="2" spans="1:60" ht="24.95" customHeight="1" x14ac:dyDescent="0.2">
      <c r="A2" s="157" t="s">
        <v>8</v>
      </c>
      <c r="B2" s="79"/>
      <c r="C2" s="309"/>
      <c r="D2" s="310"/>
      <c r="E2" s="310"/>
      <c r="F2" s="310"/>
      <c r="G2" s="311"/>
      <c r="AE2" t="s">
        <v>63</v>
      </c>
    </row>
    <row r="3" spans="1:60" ht="24.95" customHeight="1" x14ac:dyDescent="0.2">
      <c r="A3" s="157" t="s">
        <v>9</v>
      </c>
      <c r="B3" s="79"/>
      <c r="C3" s="309"/>
      <c r="D3" s="310"/>
      <c r="E3" s="310"/>
      <c r="F3" s="310"/>
      <c r="G3" s="311"/>
      <c r="AE3" t="s">
        <v>64</v>
      </c>
    </row>
    <row r="4" spans="1:60" ht="24.95" customHeight="1" x14ac:dyDescent="0.2">
      <c r="A4" s="158" t="s">
        <v>10</v>
      </c>
      <c r="B4" s="159" t="s">
        <v>41</v>
      </c>
      <c r="C4" s="312"/>
      <c r="D4" s="313"/>
      <c r="E4" s="313"/>
      <c r="F4" s="313"/>
      <c r="G4" s="314"/>
      <c r="AE4" t="s">
        <v>65</v>
      </c>
    </row>
    <row r="5" spans="1:60" x14ac:dyDescent="0.2">
      <c r="D5" s="156"/>
    </row>
    <row r="6" spans="1:60" ht="38.25" x14ac:dyDescent="0.2">
      <c r="A6" s="165" t="s">
        <v>66</v>
      </c>
      <c r="B6" s="163" t="s">
        <v>67</v>
      </c>
      <c r="C6" s="163" t="s">
        <v>68</v>
      </c>
      <c r="D6" s="164" t="s">
        <v>69</v>
      </c>
      <c r="E6" s="165" t="s">
        <v>70</v>
      </c>
      <c r="F6" s="160" t="s">
        <v>71</v>
      </c>
      <c r="G6" s="165" t="s">
        <v>72</v>
      </c>
      <c r="H6" s="166" t="s">
        <v>32</v>
      </c>
      <c r="I6" s="166" t="s">
        <v>73</v>
      </c>
      <c r="J6" s="166" t="s">
        <v>33</v>
      </c>
      <c r="K6" s="166" t="s">
        <v>74</v>
      </c>
      <c r="L6" s="166" t="s">
        <v>75</v>
      </c>
      <c r="M6" s="166" t="s">
        <v>76</v>
      </c>
      <c r="N6" s="166" t="s">
        <v>77</v>
      </c>
      <c r="O6" s="166" t="s">
        <v>78</v>
      </c>
      <c r="P6" s="166" t="s">
        <v>79</v>
      </c>
      <c r="Q6" s="166" t="s">
        <v>80</v>
      </c>
      <c r="R6" s="166" t="s">
        <v>81</v>
      </c>
      <c r="S6" s="166" t="s">
        <v>82</v>
      </c>
    </row>
    <row r="7" spans="1:60" x14ac:dyDescent="0.2">
      <c r="A7" s="168" t="s">
        <v>83</v>
      </c>
      <c r="B7" s="171" t="s">
        <v>52</v>
      </c>
      <c r="C7" s="172" t="s">
        <v>53</v>
      </c>
      <c r="D7" s="167"/>
      <c r="E7" s="178"/>
      <c r="F7" s="182"/>
      <c r="G7" s="182">
        <f>SUM(G8:G35)</f>
        <v>0</v>
      </c>
      <c r="H7" s="182"/>
      <c r="I7" s="182">
        <f>SUM(I10:I33)</f>
        <v>0</v>
      </c>
      <c r="J7" s="182"/>
      <c r="K7" s="182">
        <f>SUM(K10:K33)</f>
        <v>0</v>
      </c>
      <c r="L7" s="182"/>
      <c r="M7" s="182">
        <f>SUM(M10:M33)</f>
        <v>0</v>
      </c>
      <c r="N7" s="182"/>
      <c r="O7" s="182">
        <f>SUM(O10:O33)</f>
        <v>0</v>
      </c>
      <c r="P7" s="182"/>
      <c r="Q7" s="182">
        <f>SUM(Q10:Q33)</f>
        <v>0</v>
      </c>
      <c r="R7" s="183"/>
      <c r="S7" s="182"/>
      <c r="AE7" t="s">
        <v>84</v>
      </c>
    </row>
    <row r="8" spans="1:60" ht="22.5" x14ac:dyDescent="0.2">
      <c r="A8" s="162"/>
      <c r="B8" s="173"/>
      <c r="C8" s="249" t="s">
        <v>121</v>
      </c>
      <c r="D8" s="254" t="s">
        <v>95</v>
      </c>
      <c r="E8" s="246"/>
      <c r="F8" s="184"/>
      <c r="G8" s="184"/>
      <c r="H8" s="201">
        <v>15120</v>
      </c>
      <c r="I8" s="197"/>
      <c r="J8" s="197"/>
      <c r="K8" s="197"/>
      <c r="L8" s="197"/>
      <c r="M8" s="197"/>
      <c r="N8" s="197"/>
      <c r="O8" s="197"/>
      <c r="P8" s="197"/>
      <c r="Q8" s="197"/>
      <c r="R8" s="198"/>
      <c r="S8" s="197"/>
    </row>
    <row r="9" spans="1:60" ht="22.5" x14ac:dyDescent="0.2">
      <c r="A9" s="162"/>
      <c r="B9" s="173"/>
      <c r="C9" s="191" t="s">
        <v>122</v>
      </c>
      <c r="D9" s="175" t="s">
        <v>86</v>
      </c>
      <c r="E9" s="246"/>
      <c r="F9" s="184"/>
      <c r="G9" s="184"/>
      <c r="H9" s="201">
        <v>48939.39</v>
      </c>
      <c r="I9" s="197"/>
      <c r="J9" s="197"/>
      <c r="K9" s="197"/>
      <c r="L9" s="197"/>
      <c r="M9" s="197"/>
      <c r="N9" s="197"/>
      <c r="O9" s="197"/>
      <c r="P9" s="197"/>
      <c r="Q9" s="197"/>
      <c r="R9" s="198"/>
      <c r="S9" s="197"/>
    </row>
    <row r="10" spans="1:60" outlineLevel="1" x14ac:dyDescent="0.2">
      <c r="A10" s="162"/>
      <c r="B10" s="173"/>
      <c r="C10" s="191" t="s">
        <v>85</v>
      </c>
      <c r="D10" s="175" t="s">
        <v>86</v>
      </c>
      <c r="E10" s="246"/>
      <c r="F10" s="184"/>
      <c r="G10" s="184"/>
      <c r="H10" s="184">
        <v>0</v>
      </c>
      <c r="I10" s="184">
        <f>ROUND(E12*H12,2)</f>
        <v>0</v>
      </c>
      <c r="J10" s="184">
        <v>347.9</v>
      </c>
      <c r="K10" s="184">
        <f>ROUND(E12*J10,2)</f>
        <v>0</v>
      </c>
      <c r="L10" s="184">
        <v>21</v>
      </c>
      <c r="M10" s="184">
        <f>G12*(1+L10/100)</f>
        <v>0</v>
      </c>
      <c r="N10" s="184">
        <v>0</v>
      </c>
      <c r="O10" s="184">
        <f>ROUND(E12*N10,2)</f>
        <v>0</v>
      </c>
      <c r="P10" s="184">
        <v>0</v>
      </c>
      <c r="Q10" s="184">
        <f>ROUND(E12*P10,2)</f>
        <v>0</v>
      </c>
      <c r="R10" s="185" t="s">
        <v>87</v>
      </c>
      <c r="S10" s="184" t="s">
        <v>88</v>
      </c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89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73"/>
      <c r="C11" s="192"/>
      <c r="D11" s="176"/>
      <c r="E11" s="247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5"/>
      <c r="S11" s="184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90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/>
      <c r="B12" s="173"/>
      <c r="C12" s="191" t="s">
        <v>91</v>
      </c>
      <c r="D12" s="175" t="s">
        <v>86</v>
      </c>
      <c r="E12" s="246"/>
      <c r="F12" s="184"/>
      <c r="G12" s="184"/>
      <c r="H12" s="184">
        <v>0</v>
      </c>
      <c r="I12" s="184">
        <f>ROUND(E14*H14,2)</f>
        <v>0</v>
      </c>
      <c r="J12" s="184">
        <v>269.5</v>
      </c>
      <c r="K12" s="184">
        <f>ROUND(E14*J12,2)</f>
        <v>0</v>
      </c>
      <c r="L12" s="184">
        <v>21</v>
      </c>
      <c r="M12" s="184">
        <f>G14*(1+L12/100)</f>
        <v>0</v>
      </c>
      <c r="N12" s="184">
        <v>0</v>
      </c>
      <c r="O12" s="184">
        <f>ROUND(E14*N12,2)</f>
        <v>0</v>
      </c>
      <c r="P12" s="184">
        <v>0</v>
      </c>
      <c r="Q12" s="184">
        <f>ROUND(E14*P12,2)</f>
        <v>0</v>
      </c>
      <c r="R12" s="185" t="s">
        <v>87</v>
      </c>
      <c r="S12" s="184" t="s">
        <v>88</v>
      </c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89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73"/>
      <c r="C13" s="192"/>
      <c r="D13" s="176"/>
      <c r="E13" s="247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5"/>
      <c r="S13" s="184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90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ht="22.5" outlineLevel="1" x14ac:dyDescent="0.2">
      <c r="A14" s="162"/>
      <c r="B14" s="173"/>
      <c r="C14" s="191" t="s">
        <v>92</v>
      </c>
      <c r="D14" s="175" t="s">
        <v>86</v>
      </c>
      <c r="E14" s="246"/>
      <c r="F14" s="184"/>
      <c r="G14" s="184"/>
      <c r="H14" s="184">
        <v>0</v>
      </c>
      <c r="I14" s="184"/>
      <c r="J14" s="184"/>
      <c r="K14" s="184"/>
      <c r="L14" s="184"/>
      <c r="M14" s="184"/>
      <c r="N14" s="184"/>
      <c r="O14" s="184"/>
      <c r="P14" s="184"/>
      <c r="Q14" s="184"/>
      <c r="R14" s="185"/>
      <c r="S14" s="184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90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73"/>
      <c r="C15" s="191" t="s">
        <v>93</v>
      </c>
      <c r="D15" s="175" t="s">
        <v>86</v>
      </c>
      <c r="E15" s="246"/>
      <c r="F15" s="184"/>
      <c r="G15" s="184"/>
      <c r="H15" s="184">
        <v>0</v>
      </c>
      <c r="I15" s="184">
        <f>ROUND(E17*H17,2)</f>
        <v>0</v>
      </c>
      <c r="J15" s="184">
        <v>79.290000000000006</v>
      </c>
      <c r="K15" s="184">
        <f>ROUND(E17*J15,2)</f>
        <v>0</v>
      </c>
      <c r="L15" s="184">
        <v>21</v>
      </c>
      <c r="M15" s="184">
        <f>G17*(1+L15/100)</f>
        <v>0</v>
      </c>
      <c r="N15" s="184">
        <v>0</v>
      </c>
      <c r="O15" s="184">
        <f>ROUND(E17*N15,2)</f>
        <v>0</v>
      </c>
      <c r="P15" s="184">
        <v>0</v>
      </c>
      <c r="Q15" s="184">
        <f>ROUND(E17*P15,2)</f>
        <v>0</v>
      </c>
      <c r="R15" s="185" t="s">
        <v>87</v>
      </c>
      <c r="S15" s="184" t="s">
        <v>88</v>
      </c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89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3"/>
      <c r="C16" s="192"/>
      <c r="D16" s="176"/>
      <c r="E16" s="247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5"/>
      <c r="S16" s="184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90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/>
      <c r="B17" s="173"/>
      <c r="C17" s="191" t="s">
        <v>94</v>
      </c>
      <c r="D17" s="175" t="s">
        <v>95</v>
      </c>
      <c r="E17" s="246"/>
      <c r="F17" s="184"/>
      <c r="G17" s="184"/>
      <c r="H17" s="184">
        <v>0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5"/>
      <c r="S17" s="184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90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22.5" x14ac:dyDescent="0.2">
      <c r="B18" s="173"/>
      <c r="C18" s="250" t="s">
        <v>121</v>
      </c>
      <c r="D18" s="250" t="s">
        <v>95</v>
      </c>
      <c r="E18" s="246"/>
      <c r="F18" s="184"/>
      <c r="G18" s="184"/>
      <c r="H18" s="184"/>
    </row>
    <row r="19" spans="1:60" ht="22.5" x14ac:dyDescent="0.2">
      <c r="B19" s="173"/>
      <c r="C19" s="250" t="s">
        <v>122</v>
      </c>
      <c r="D19" s="250" t="s">
        <v>86</v>
      </c>
      <c r="E19" s="247"/>
      <c r="F19" s="184"/>
      <c r="G19" s="184"/>
      <c r="H19" s="184"/>
    </row>
    <row r="20" spans="1:60" x14ac:dyDescent="0.2">
      <c r="B20" s="173"/>
      <c r="C20" s="252"/>
      <c r="D20" s="252"/>
      <c r="E20" s="246"/>
      <c r="F20" s="184"/>
      <c r="G20" s="184"/>
      <c r="H20" s="184"/>
    </row>
    <row r="21" spans="1:60" ht="22.5" x14ac:dyDescent="0.2">
      <c r="B21" s="173"/>
      <c r="C21" s="250" t="s">
        <v>188</v>
      </c>
      <c r="D21" s="250" t="s">
        <v>86</v>
      </c>
      <c r="E21" s="246"/>
      <c r="F21" s="184"/>
      <c r="G21" s="184"/>
      <c r="H21" s="184"/>
    </row>
    <row r="22" spans="1:60" x14ac:dyDescent="0.2">
      <c r="B22" s="173"/>
      <c r="C22" s="251"/>
      <c r="D22" s="251"/>
      <c r="E22" s="246"/>
      <c r="F22" s="184"/>
      <c r="G22" s="184"/>
      <c r="H22" s="184"/>
    </row>
    <row r="23" spans="1:60" x14ac:dyDescent="0.2">
      <c r="B23" s="173"/>
      <c r="C23" s="252"/>
      <c r="D23" s="252"/>
      <c r="E23" s="246"/>
      <c r="F23" s="184"/>
      <c r="G23" s="184"/>
      <c r="H23" s="184"/>
    </row>
    <row r="24" spans="1:60" x14ac:dyDescent="0.2">
      <c r="B24" s="173"/>
      <c r="C24" s="250" t="s">
        <v>189</v>
      </c>
      <c r="D24" s="250" t="s">
        <v>86</v>
      </c>
      <c r="E24" s="246"/>
      <c r="F24" s="184"/>
      <c r="G24" s="184"/>
      <c r="H24" s="184"/>
    </row>
    <row r="25" spans="1:60" ht="22.5" x14ac:dyDescent="0.2">
      <c r="B25" s="173"/>
      <c r="C25" s="250" t="s">
        <v>190</v>
      </c>
      <c r="D25" s="250" t="s">
        <v>86</v>
      </c>
      <c r="E25" s="246"/>
      <c r="F25" s="184"/>
      <c r="G25" s="184"/>
      <c r="H25" s="184"/>
    </row>
    <row r="26" spans="1:60" x14ac:dyDescent="0.2">
      <c r="B26" s="173"/>
      <c r="C26" s="251"/>
      <c r="D26" s="251"/>
      <c r="E26" s="246"/>
      <c r="F26" s="184"/>
      <c r="G26" s="184"/>
      <c r="H26" s="186"/>
    </row>
    <row r="27" spans="1:60" x14ac:dyDescent="0.2">
      <c r="B27" s="173"/>
      <c r="C27" s="252"/>
      <c r="D27" s="252"/>
      <c r="E27" s="246"/>
      <c r="F27" s="184"/>
      <c r="G27" s="184"/>
      <c r="H27" s="202"/>
    </row>
    <row r="28" spans="1:60" ht="22.5" x14ac:dyDescent="0.2">
      <c r="B28" s="173"/>
      <c r="C28" s="250" t="s">
        <v>191</v>
      </c>
      <c r="D28" s="250" t="s">
        <v>95</v>
      </c>
      <c r="E28" s="247"/>
      <c r="F28" s="184"/>
      <c r="G28" s="184"/>
      <c r="H28" s="184"/>
    </row>
    <row r="29" spans="1:60" ht="22.5" x14ac:dyDescent="0.2">
      <c r="B29" s="173"/>
      <c r="C29" s="250" t="s">
        <v>192</v>
      </c>
      <c r="D29" s="250" t="s">
        <v>95</v>
      </c>
      <c r="E29" s="246"/>
      <c r="F29" s="184"/>
      <c r="G29" s="184"/>
      <c r="H29" s="184"/>
    </row>
    <row r="30" spans="1:60" ht="22.5" x14ac:dyDescent="0.2">
      <c r="B30" s="173"/>
      <c r="C30" s="250" t="s">
        <v>193</v>
      </c>
      <c r="D30" s="250" t="s">
        <v>86</v>
      </c>
      <c r="E30" s="246"/>
      <c r="F30" s="184"/>
      <c r="G30" s="184"/>
      <c r="H30" s="184"/>
    </row>
    <row r="31" spans="1:60" ht="22.5" x14ac:dyDescent="0.2">
      <c r="B31" s="173"/>
      <c r="C31" s="250" t="s">
        <v>194</v>
      </c>
      <c r="D31" s="250" t="s">
        <v>95</v>
      </c>
      <c r="E31" s="246"/>
      <c r="F31" s="184"/>
      <c r="G31" s="184"/>
      <c r="H31" s="184"/>
    </row>
    <row r="32" spans="1:60" x14ac:dyDescent="0.2">
      <c r="B32" s="173"/>
      <c r="C32" s="250" t="s">
        <v>195</v>
      </c>
      <c r="D32" s="250" t="s">
        <v>95</v>
      </c>
      <c r="E32" s="246"/>
      <c r="F32" s="184"/>
      <c r="G32" s="184"/>
      <c r="H32" s="184"/>
    </row>
    <row r="33" spans="1:60" ht="22.5" x14ac:dyDescent="0.2">
      <c r="B33" s="173"/>
      <c r="C33" s="250" t="s">
        <v>196</v>
      </c>
      <c r="D33" s="250" t="s">
        <v>95</v>
      </c>
      <c r="E33" s="246"/>
      <c r="F33" s="184"/>
      <c r="G33" s="184"/>
      <c r="H33" s="184"/>
    </row>
    <row r="34" spans="1:60" x14ac:dyDescent="0.2">
      <c r="B34" s="173"/>
      <c r="C34" s="192"/>
      <c r="D34" s="176"/>
      <c r="E34" s="247"/>
      <c r="F34" s="184"/>
      <c r="G34" s="184"/>
      <c r="H34" s="184"/>
      <c r="I34" s="186">
        <f>SUM(I35:I47)</f>
        <v>0</v>
      </c>
      <c r="J34" s="186"/>
      <c r="K34" s="186">
        <f>SUM(K35:K47)</f>
        <v>0</v>
      </c>
      <c r="L34" s="186"/>
      <c r="M34" s="186">
        <f>SUM(M35:M47)</f>
        <v>0</v>
      </c>
      <c r="N34" s="186"/>
      <c r="O34" s="186">
        <f>SUM(O35:O47)</f>
        <v>0</v>
      </c>
      <c r="P34" s="186"/>
      <c r="Q34" s="186">
        <f>SUM(Q35:Q47)</f>
        <v>0</v>
      </c>
      <c r="R34" s="187"/>
      <c r="S34" s="186"/>
      <c r="AE34" t="s">
        <v>84</v>
      </c>
    </row>
    <row r="35" spans="1:60" outlineLevel="1" x14ac:dyDescent="0.2">
      <c r="A35" s="162"/>
      <c r="B35" s="173"/>
      <c r="C35" s="253" t="s">
        <v>96</v>
      </c>
      <c r="D35" s="227" t="s">
        <v>86</v>
      </c>
      <c r="E35" s="246"/>
      <c r="F35" s="184"/>
      <c r="G35" s="184"/>
      <c r="H35" s="184">
        <v>0</v>
      </c>
      <c r="I35" s="184">
        <f>ROUND(E63*H63,2)</f>
        <v>0</v>
      </c>
      <c r="J35" s="184">
        <v>82.76</v>
      </c>
      <c r="K35" s="184">
        <f>ROUND(E63*J35,2)</f>
        <v>0</v>
      </c>
      <c r="L35" s="184">
        <v>21</v>
      </c>
      <c r="M35" s="184">
        <f>G63*(1+L35/100)</f>
        <v>0</v>
      </c>
      <c r="N35" s="184">
        <v>0</v>
      </c>
      <c r="O35" s="184">
        <f>ROUND(E63*N35,2)</f>
        <v>0</v>
      </c>
      <c r="P35" s="184">
        <v>0</v>
      </c>
      <c r="Q35" s="184">
        <f>ROUND(E63*P35,2)</f>
        <v>0</v>
      </c>
      <c r="R35" s="185" t="s">
        <v>87</v>
      </c>
      <c r="S35" s="184" t="s">
        <v>88</v>
      </c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89</v>
      </c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9" t="s">
        <v>83</v>
      </c>
      <c r="B36" s="174" t="s">
        <v>54</v>
      </c>
      <c r="C36" s="193" t="s">
        <v>55</v>
      </c>
      <c r="D36" s="177"/>
      <c r="E36" s="181"/>
      <c r="F36" s="186"/>
      <c r="G36" s="186">
        <f>SUM(G37:G149)</f>
        <v>0</v>
      </c>
      <c r="H36" s="186"/>
      <c r="I36" s="184"/>
      <c r="J36" s="184"/>
      <c r="K36" s="184"/>
      <c r="L36" s="184"/>
      <c r="M36" s="184"/>
      <c r="N36" s="184"/>
      <c r="O36" s="184"/>
      <c r="P36" s="184"/>
      <c r="Q36" s="184"/>
      <c r="R36" s="185"/>
      <c r="S36" s="184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90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ht="22.5" outlineLevel="1" x14ac:dyDescent="0.2">
      <c r="A37" s="162"/>
      <c r="B37" s="173"/>
      <c r="C37" s="191" t="s">
        <v>123</v>
      </c>
      <c r="D37" s="176" t="s">
        <v>86</v>
      </c>
      <c r="E37" s="180"/>
      <c r="F37" s="184"/>
      <c r="G37" s="184"/>
      <c r="H37" s="201">
        <v>16912.5</v>
      </c>
      <c r="I37" s="184">
        <f>ROUND(E65*H65,2)</f>
        <v>0</v>
      </c>
      <c r="J37" s="184">
        <v>82.76</v>
      </c>
      <c r="K37" s="184">
        <f>ROUND(E65*J37,2)</f>
        <v>0</v>
      </c>
      <c r="L37" s="184">
        <v>21</v>
      </c>
      <c r="M37" s="184">
        <f>G65*(1+L37/100)</f>
        <v>0</v>
      </c>
      <c r="N37" s="184">
        <v>0</v>
      </c>
      <c r="O37" s="184">
        <f>ROUND(E65*N37,2)</f>
        <v>0</v>
      </c>
      <c r="P37" s="184">
        <v>0</v>
      </c>
      <c r="Q37" s="184">
        <f>ROUND(E65*P37,2)</f>
        <v>0</v>
      </c>
      <c r="R37" s="185" t="s">
        <v>87</v>
      </c>
      <c r="S37" s="184" t="s">
        <v>88</v>
      </c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89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/>
      <c r="B38" s="173"/>
      <c r="C38" s="191"/>
      <c r="D38" s="176"/>
      <c r="E38" s="180"/>
      <c r="F38" s="184"/>
      <c r="G38" s="184"/>
      <c r="H38" s="204"/>
      <c r="I38" s="184"/>
      <c r="J38" s="184"/>
      <c r="K38" s="184"/>
      <c r="L38" s="184"/>
      <c r="M38" s="184"/>
      <c r="N38" s="184"/>
      <c r="O38" s="184"/>
      <c r="P38" s="184"/>
      <c r="Q38" s="184"/>
      <c r="R38" s="185"/>
      <c r="S38" s="184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90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73"/>
      <c r="C39" s="191"/>
      <c r="D39" s="176"/>
      <c r="E39" s="180"/>
      <c r="F39" s="184"/>
      <c r="G39" s="184"/>
      <c r="H39" s="206"/>
      <c r="I39" s="184">
        <f>ROUND(E67*H67,2)</f>
        <v>0</v>
      </c>
      <c r="J39" s="184">
        <v>249.23</v>
      </c>
      <c r="K39" s="184">
        <f>ROUND(E67*J39,2)</f>
        <v>0</v>
      </c>
      <c r="L39" s="184">
        <v>21</v>
      </c>
      <c r="M39" s="184">
        <f>G67*(1+L39/100)</f>
        <v>0</v>
      </c>
      <c r="N39" s="184">
        <v>2.5249999999999999</v>
      </c>
      <c r="O39" s="184">
        <f>ROUND(E67*N39,2)</f>
        <v>0</v>
      </c>
      <c r="P39" s="184">
        <v>0</v>
      </c>
      <c r="Q39" s="184">
        <f>ROUND(E67*P39,2)</f>
        <v>0</v>
      </c>
      <c r="R39" s="185" t="s">
        <v>99</v>
      </c>
      <c r="S39" s="184" t="s">
        <v>88</v>
      </c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89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ht="22.5" outlineLevel="1" x14ac:dyDescent="0.2">
      <c r="A40" s="162"/>
      <c r="B40" s="173"/>
      <c r="C40" s="191" t="s">
        <v>125</v>
      </c>
      <c r="D40" s="176" t="s">
        <v>86</v>
      </c>
      <c r="E40" s="180"/>
      <c r="F40" s="184"/>
      <c r="G40" s="184"/>
      <c r="H40" s="201">
        <v>3156.39</v>
      </c>
      <c r="I40" s="184"/>
      <c r="J40" s="184"/>
      <c r="K40" s="184"/>
      <c r="L40" s="184"/>
      <c r="M40" s="184"/>
      <c r="N40" s="184"/>
      <c r="O40" s="184"/>
      <c r="P40" s="184"/>
      <c r="Q40" s="184"/>
      <c r="R40" s="185"/>
      <c r="S40" s="184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90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/>
      <c r="B41" s="173"/>
      <c r="C41" s="191"/>
      <c r="D41" s="175"/>
      <c r="E41" s="179"/>
      <c r="F41" s="184"/>
      <c r="G41" s="184"/>
      <c r="H41" s="204"/>
      <c r="I41" s="184">
        <f>ROUND(E69*H69,2)</f>
        <v>0</v>
      </c>
      <c r="J41" s="184">
        <v>338.71</v>
      </c>
      <c r="K41" s="184">
        <f>ROUND(E69*J41,2)</f>
        <v>0</v>
      </c>
      <c r="L41" s="184">
        <v>21</v>
      </c>
      <c r="M41" s="184">
        <f>G69*(1+L41/100)</f>
        <v>0</v>
      </c>
      <c r="N41" s="184">
        <v>3.9199999999999999E-2</v>
      </c>
      <c r="O41" s="184">
        <f>ROUND(E69*N41,2)</f>
        <v>0</v>
      </c>
      <c r="P41" s="184">
        <v>0</v>
      </c>
      <c r="Q41" s="184">
        <f>ROUND(E69*P41,2)</f>
        <v>0</v>
      </c>
      <c r="R41" s="185" t="s">
        <v>99</v>
      </c>
      <c r="S41" s="184" t="s">
        <v>88</v>
      </c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89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73"/>
      <c r="C42" s="191"/>
      <c r="D42" s="176"/>
      <c r="E42" s="180"/>
      <c r="F42" s="184"/>
      <c r="G42" s="184"/>
      <c r="H42" s="206"/>
      <c r="I42" s="184"/>
      <c r="J42" s="184"/>
      <c r="K42" s="184"/>
      <c r="L42" s="184"/>
      <c r="M42" s="184"/>
      <c r="N42" s="184"/>
      <c r="O42" s="184"/>
      <c r="P42" s="184"/>
      <c r="Q42" s="184"/>
      <c r="R42" s="185"/>
      <c r="S42" s="184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90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ht="22.5" outlineLevel="1" x14ac:dyDescent="0.2">
      <c r="A43" s="162"/>
      <c r="B43" s="173"/>
      <c r="C43" s="191" t="s">
        <v>126</v>
      </c>
      <c r="D43" s="175" t="s">
        <v>86</v>
      </c>
      <c r="E43" s="179"/>
      <c r="F43" s="184"/>
      <c r="G43" s="184"/>
      <c r="H43" s="201">
        <v>6517.53</v>
      </c>
      <c r="I43" s="184">
        <f>ROUND(E71*H71,2)</f>
        <v>0</v>
      </c>
      <c r="J43" s="184">
        <v>104.27</v>
      </c>
      <c r="K43" s="184">
        <f>ROUND(E71*J43,2)</f>
        <v>0</v>
      </c>
      <c r="L43" s="184">
        <v>21</v>
      </c>
      <c r="M43" s="184">
        <f>G71*(1+L43/100)</f>
        <v>0</v>
      </c>
      <c r="N43" s="184">
        <v>0</v>
      </c>
      <c r="O43" s="184">
        <f>ROUND(E71*N43,2)</f>
        <v>0</v>
      </c>
      <c r="P43" s="184">
        <v>0</v>
      </c>
      <c r="Q43" s="184">
        <f>ROUND(E71*P43,2)</f>
        <v>0</v>
      </c>
      <c r="R43" s="185" t="s">
        <v>99</v>
      </c>
      <c r="S43" s="184" t="s">
        <v>88</v>
      </c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89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/>
      <c r="B44" s="173"/>
      <c r="C44" s="191"/>
      <c r="D44" s="176"/>
      <c r="E44" s="180"/>
      <c r="F44" s="184"/>
      <c r="G44" s="184"/>
      <c r="H44" s="204"/>
      <c r="I44" s="184"/>
      <c r="J44" s="184"/>
      <c r="K44" s="184"/>
      <c r="L44" s="184"/>
      <c r="M44" s="184"/>
      <c r="N44" s="184"/>
      <c r="O44" s="184"/>
      <c r="P44" s="184"/>
      <c r="Q44" s="184"/>
      <c r="R44" s="185"/>
      <c r="S44" s="184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102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70">
        <f>C72</f>
        <v>0</v>
      </c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73"/>
      <c r="C45" s="191"/>
      <c r="D45" s="176"/>
      <c r="E45" s="180"/>
      <c r="F45" s="184"/>
      <c r="G45" s="184"/>
      <c r="H45" s="204"/>
      <c r="I45" s="184">
        <f>ROUND(E73*H73,2)</f>
        <v>0</v>
      </c>
      <c r="J45" s="184">
        <v>10533.86</v>
      </c>
      <c r="K45" s="184">
        <f>ROUND(E73*J45,2)</f>
        <v>0</v>
      </c>
      <c r="L45" s="184">
        <v>21</v>
      </c>
      <c r="M45" s="184">
        <f>G73*(1+L45/100)</f>
        <v>0</v>
      </c>
      <c r="N45" s="184">
        <v>1.0211600000000001</v>
      </c>
      <c r="O45" s="184">
        <f>ROUND(E73*N45,2)</f>
        <v>0</v>
      </c>
      <c r="P45" s="184">
        <v>0</v>
      </c>
      <c r="Q45" s="184">
        <f>ROUND(E73*P45,2)</f>
        <v>0</v>
      </c>
      <c r="R45" s="185" t="s">
        <v>99</v>
      </c>
      <c r="S45" s="184" t="s">
        <v>88</v>
      </c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89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/>
      <c r="B46" s="173"/>
      <c r="C46" s="191"/>
      <c r="D46" s="175"/>
      <c r="E46" s="179"/>
      <c r="F46" s="184"/>
      <c r="G46" s="184"/>
      <c r="H46" s="206"/>
      <c r="I46" s="184">
        <f>ROUND(E74*H74,2)</f>
        <v>0</v>
      </c>
      <c r="J46" s="184">
        <v>0</v>
      </c>
      <c r="K46" s="184">
        <f>ROUND(E74*J46,2)</f>
        <v>0</v>
      </c>
      <c r="L46" s="184">
        <v>21</v>
      </c>
      <c r="M46" s="184">
        <f>G74*(1+L46/100)</f>
        <v>0</v>
      </c>
      <c r="N46" s="184">
        <v>1</v>
      </c>
      <c r="O46" s="184">
        <f>ROUND(E74*N46,2)</f>
        <v>0</v>
      </c>
      <c r="P46" s="184">
        <v>0</v>
      </c>
      <c r="Q46" s="184">
        <f>ROUND(E74*P46,2)</f>
        <v>0</v>
      </c>
      <c r="R46" s="185" t="s">
        <v>106</v>
      </c>
      <c r="S46" s="184" t="s">
        <v>88</v>
      </c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107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ht="22.5" outlineLevel="1" x14ac:dyDescent="0.2">
      <c r="A47" s="162"/>
      <c r="B47" s="173"/>
      <c r="C47" s="191" t="s">
        <v>127</v>
      </c>
      <c r="D47" s="176" t="s">
        <v>86</v>
      </c>
      <c r="E47" s="180"/>
      <c r="F47" s="184"/>
      <c r="G47" s="184"/>
      <c r="H47" s="201">
        <v>59500</v>
      </c>
      <c r="I47" s="184"/>
      <c r="J47" s="184"/>
      <c r="K47" s="184"/>
      <c r="L47" s="184"/>
      <c r="M47" s="184"/>
      <c r="N47" s="184"/>
      <c r="O47" s="184"/>
      <c r="P47" s="184"/>
      <c r="Q47" s="184"/>
      <c r="R47" s="185"/>
      <c r="S47" s="184"/>
      <c r="T47" s="161"/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90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x14ac:dyDescent="0.2">
      <c r="A48" s="162"/>
      <c r="B48" s="173"/>
      <c r="C48" s="191"/>
      <c r="D48" s="175"/>
      <c r="E48" s="179"/>
      <c r="F48" s="184"/>
      <c r="G48" s="184"/>
      <c r="H48" s="204"/>
      <c r="I48" s="186">
        <f>SUM(I49:I49)</f>
        <v>0</v>
      </c>
      <c r="J48" s="186"/>
      <c r="K48" s="186">
        <f>SUM(K49:K49)</f>
        <v>0</v>
      </c>
      <c r="L48" s="186"/>
      <c r="M48" s="186">
        <f>SUM(M49:M49)</f>
        <v>0</v>
      </c>
      <c r="N48" s="186"/>
      <c r="O48" s="186">
        <f>SUM(O49:O49)</f>
        <v>0</v>
      </c>
      <c r="P48" s="186"/>
      <c r="Q48" s="186">
        <f>SUM(Q49:Q49)</f>
        <v>0</v>
      </c>
      <c r="R48" s="187"/>
      <c r="S48" s="186"/>
      <c r="AE48" t="s">
        <v>84</v>
      </c>
    </row>
    <row r="49" spans="1:60" outlineLevel="1" x14ac:dyDescent="0.2">
      <c r="A49" s="162"/>
      <c r="B49" s="173"/>
      <c r="C49" s="191"/>
      <c r="D49" s="176"/>
      <c r="E49" s="180"/>
      <c r="F49" s="184"/>
      <c r="G49" s="184"/>
      <c r="H49" s="206"/>
      <c r="I49" s="184">
        <f>ROUND(E151*H151,2)</f>
        <v>0</v>
      </c>
      <c r="J49" s="184">
        <v>300</v>
      </c>
      <c r="K49" s="184">
        <f>ROUND(E151*J49,2)</f>
        <v>0</v>
      </c>
      <c r="L49" s="184">
        <v>21</v>
      </c>
      <c r="M49" s="184">
        <f>G151*(1+L49/100)</f>
        <v>0</v>
      </c>
      <c r="N49" s="184">
        <v>0</v>
      </c>
      <c r="O49" s="184">
        <f>ROUND(E151*N49,2)</f>
        <v>0</v>
      </c>
      <c r="P49" s="184">
        <v>0</v>
      </c>
      <c r="Q49" s="184">
        <f>ROUND(E151*P49,2)</f>
        <v>0</v>
      </c>
      <c r="R49" s="185"/>
      <c r="S49" s="184" t="s">
        <v>110</v>
      </c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89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x14ac:dyDescent="0.2">
      <c r="A50" s="162"/>
      <c r="B50" s="173"/>
      <c r="C50" s="191" t="s">
        <v>128</v>
      </c>
      <c r="D50" s="176" t="s">
        <v>95</v>
      </c>
      <c r="E50" s="180"/>
      <c r="F50" s="184"/>
      <c r="G50" s="184"/>
      <c r="H50" s="201">
        <v>3211.6</v>
      </c>
      <c r="I50" s="186">
        <f>SUM(I51:I55)</f>
        <v>0</v>
      </c>
      <c r="J50" s="186"/>
      <c r="K50" s="186">
        <f>SUM(K51:K55)</f>
        <v>0</v>
      </c>
      <c r="L50" s="186"/>
      <c r="M50" s="186">
        <f>SUM(M51:M55)</f>
        <v>0</v>
      </c>
      <c r="N50" s="186"/>
      <c r="O50" s="186">
        <f>SUM(O51:O55)</f>
        <v>0</v>
      </c>
      <c r="P50" s="186"/>
      <c r="Q50" s="186">
        <f>SUM(Q51:Q55)</f>
        <v>0</v>
      </c>
      <c r="R50" s="187"/>
      <c r="S50" s="186"/>
      <c r="AE50" t="s">
        <v>84</v>
      </c>
    </row>
    <row r="51" spans="1:60" outlineLevel="1" x14ac:dyDescent="0.2">
      <c r="A51" s="162"/>
      <c r="B51" s="173"/>
      <c r="C51" s="191"/>
      <c r="D51" s="175"/>
      <c r="E51" s="179"/>
      <c r="F51" s="184"/>
      <c r="G51" s="184"/>
      <c r="H51" s="204"/>
      <c r="I51" s="184">
        <f>ROUND(E153*H153,2)</f>
        <v>0</v>
      </c>
      <c r="J51" s="184">
        <v>844.12</v>
      </c>
      <c r="K51" s="184">
        <f>ROUND(E153*J51,2)</f>
        <v>0</v>
      </c>
      <c r="L51" s="184">
        <v>21</v>
      </c>
      <c r="M51" s="184">
        <f>G153*(1+L51/100)</f>
        <v>0</v>
      </c>
      <c r="N51" s="184">
        <v>2.5249999999999999</v>
      </c>
      <c r="O51" s="184">
        <f>ROUND(E153*N51,2)</f>
        <v>0</v>
      </c>
      <c r="P51" s="184">
        <v>0</v>
      </c>
      <c r="Q51" s="184">
        <f>ROUND(E153*P51,2)</f>
        <v>0</v>
      </c>
      <c r="R51" s="185" t="s">
        <v>99</v>
      </c>
      <c r="S51" s="184" t="s">
        <v>88</v>
      </c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89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/>
      <c r="B52" s="173"/>
      <c r="C52" s="191"/>
      <c r="D52" s="176"/>
      <c r="E52" s="180"/>
      <c r="F52" s="184"/>
      <c r="G52" s="184"/>
      <c r="H52" s="206"/>
      <c r="I52" s="184"/>
      <c r="J52" s="184"/>
      <c r="K52" s="184"/>
      <c r="L52" s="184"/>
      <c r="M52" s="184"/>
      <c r="N52" s="184"/>
      <c r="O52" s="184"/>
      <c r="P52" s="184"/>
      <c r="Q52" s="184"/>
      <c r="R52" s="185"/>
      <c r="S52" s="184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102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70" t="e">
        <f>#REF!</f>
        <v>#REF!</v>
      </c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/>
      <c r="B53" s="173"/>
      <c r="C53" s="191" t="s">
        <v>129</v>
      </c>
      <c r="D53" s="175" t="s">
        <v>95</v>
      </c>
      <c r="E53" s="179"/>
      <c r="F53" s="184"/>
      <c r="G53" s="184"/>
      <c r="H53" s="201">
        <v>803.64</v>
      </c>
      <c r="I53" s="184"/>
      <c r="J53" s="184"/>
      <c r="K53" s="184"/>
      <c r="L53" s="184"/>
      <c r="M53" s="184"/>
      <c r="N53" s="184"/>
      <c r="O53" s="184"/>
      <c r="P53" s="184"/>
      <c r="Q53" s="184"/>
      <c r="R53" s="185"/>
      <c r="S53" s="184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90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ht="22.5" outlineLevel="1" x14ac:dyDescent="0.2">
      <c r="A54" s="162"/>
      <c r="B54" s="173"/>
      <c r="C54" s="191" t="s">
        <v>130</v>
      </c>
      <c r="D54" s="176" t="s">
        <v>104</v>
      </c>
      <c r="E54" s="180"/>
      <c r="F54" s="184"/>
      <c r="G54" s="184"/>
      <c r="H54" s="201">
        <v>149071.5</v>
      </c>
      <c r="I54" s="184">
        <f>ROUND(E155*H155,2)</f>
        <v>0</v>
      </c>
      <c r="J54" s="184">
        <v>588.08000000000004</v>
      </c>
      <c r="K54" s="184">
        <f>ROUND(E155*J54,2)</f>
        <v>0</v>
      </c>
      <c r="L54" s="184">
        <v>21</v>
      </c>
      <c r="M54" s="184">
        <f>G155*(1+L54/100)</f>
        <v>0</v>
      </c>
      <c r="N54" s="184">
        <v>1.837</v>
      </c>
      <c r="O54" s="184">
        <f>ROUND(E155*N54,2)</f>
        <v>0</v>
      </c>
      <c r="P54" s="184">
        <v>0</v>
      </c>
      <c r="Q54" s="184">
        <f>ROUND(E155*P54,2)</f>
        <v>0</v>
      </c>
      <c r="R54" s="185" t="s">
        <v>99</v>
      </c>
      <c r="S54" s="184" t="s">
        <v>88</v>
      </c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89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ht="22.5" outlineLevel="1" x14ac:dyDescent="0.2">
      <c r="A55" s="162"/>
      <c r="B55" s="173"/>
      <c r="C55" s="191" t="s">
        <v>131</v>
      </c>
      <c r="D55" s="176" t="s">
        <v>86</v>
      </c>
      <c r="E55" s="180"/>
      <c r="F55" s="184"/>
      <c r="G55" s="184"/>
      <c r="H55" s="201">
        <v>46354</v>
      </c>
      <c r="I55" s="184"/>
      <c r="J55" s="184"/>
      <c r="K55" s="184"/>
      <c r="L55" s="184"/>
      <c r="M55" s="184"/>
      <c r="N55" s="184"/>
      <c r="O55" s="184"/>
      <c r="P55" s="184"/>
      <c r="Q55" s="184"/>
      <c r="R55" s="185"/>
      <c r="S55" s="184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90</v>
      </c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x14ac:dyDescent="0.2">
      <c r="A56" s="162"/>
      <c r="B56" s="173"/>
      <c r="C56" s="191"/>
      <c r="D56" s="175"/>
      <c r="E56" s="179"/>
      <c r="F56" s="184"/>
      <c r="G56" s="184"/>
      <c r="H56" s="204"/>
      <c r="I56" s="186" t="e">
        <f>SUM(I57:I57)</f>
        <v>#REF!</v>
      </c>
      <c r="J56" s="186"/>
      <c r="K56" s="186" t="e">
        <f>SUM(K57:K57)</f>
        <v>#REF!</v>
      </c>
      <c r="L56" s="186"/>
      <c r="M56" s="186" t="e">
        <f>SUM(M57:M57)</f>
        <v>#REF!</v>
      </c>
      <c r="N56" s="186"/>
      <c r="O56" s="186" t="e">
        <f>SUM(O57:O57)</f>
        <v>#REF!</v>
      </c>
      <c r="P56" s="186"/>
      <c r="Q56" s="186" t="e">
        <f>SUM(Q57:Q57)</f>
        <v>#REF!</v>
      </c>
      <c r="R56" s="187"/>
      <c r="S56" s="186"/>
      <c r="AE56" t="s">
        <v>84</v>
      </c>
    </row>
    <row r="57" spans="1:60" outlineLevel="1" x14ac:dyDescent="0.2">
      <c r="A57" s="162"/>
      <c r="B57" s="173"/>
      <c r="C57" s="191"/>
      <c r="D57" s="176"/>
      <c r="E57" s="180"/>
      <c r="F57" s="184"/>
      <c r="G57" s="184"/>
      <c r="H57" s="206"/>
      <c r="I57" s="184" t="e">
        <f>ROUND(#REF!*#REF!,2)</f>
        <v>#REF!</v>
      </c>
      <c r="J57" s="184">
        <v>321.5</v>
      </c>
      <c r="K57" s="184" t="e">
        <f>ROUND(#REF!*J57,2)</f>
        <v>#REF!</v>
      </c>
      <c r="L57" s="184">
        <v>21</v>
      </c>
      <c r="M57" s="184" t="e">
        <f>#REF!*(1+L57/100)</f>
        <v>#REF!</v>
      </c>
      <c r="N57" s="184">
        <v>0</v>
      </c>
      <c r="O57" s="184" t="e">
        <f>ROUND(#REF!*N57,2)</f>
        <v>#REF!</v>
      </c>
      <c r="P57" s="184">
        <v>0</v>
      </c>
      <c r="Q57" s="184" t="e">
        <f>ROUND(#REF!*P57,2)</f>
        <v>#REF!</v>
      </c>
      <c r="R57" s="185"/>
      <c r="S57" s="184" t="s">
        <v>110</v>
      </c>
      <c r="T57" s="161"/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114</v>
      </c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x14ac:dyDescent="0.2">
      <c r="A58" s="162"/>
      <c r="B58" s="173"/>
      <c r="C58" s="191" t="s">
        <v>132</v>
      </c>
      <c r="D58" s="175" t="s">
        <v>95</v>
      </c>
      <c r="E58" s="179"/>
      <c r="F58" s="184"/>
      <c r="G58" s="184"/>
      <c r="H58" s="201">
        <v>5313</v>
      </c>
      <c r="I58" s="186" t="e">
        <f>SUM(I59:I60)</f>
        <v>#REF!</v>
      </c>
      <c r="J58" s="186"/>
      <c r="K58" s="186">
        <f>SUM(K59:K60)</f>
        <v>0</v>
      </c>
      <c r="L58" s="186"/>
      <c r="M58" s="186">
        <f>SUM(M59:M60)</f>
        <v>0</v>
      </c>
      <c r="N58" s="186"/>
      <c r="O58" s="186">
        <f>SUM(O59:O60)</f>
        <v>0</v>
      </c>
      <c r="P58" s="186"/>
      <c r="Q58" s="186">
        <f>SUM(Q59:Q60)</f>
        <v>0</v>
      </c>
      <c r="R58" s="187"/>
      <c r="S58" s="186"/>
      <c r="AE58" t="s">
        <v>84</v>
      </c>
    </row>
    <row r="59" spans="1:60" outlineLevel="1" x14ac:dyDescent="0.2">
      <c r="A59" s="162"/>
      <c r="B59" s="173"/>
      <c r="C59" s="191"/>
      <c r="D59" s="176"/>
      <c r="E59" s="180"/>
      <c r="F59" s="184"/>
      <c r="G59" s="184"/>
      <c r="H59" s="204"/>
      <c r="I59" s="184" t="e">
        <f>ROUND(E238*#REF!,2)</f>
        <v>#REF!</v>
      </c>
      <c r="J59" s="184">
        <v>5607.4</v>
      </c>
      <c r="K59" s="184">
        <f>ROUND(E238*J59,2)</f>
        <v>0</v>
      </c>
      <c r="L59" s="184">
        <v>21</v>
      </c>
      <c r="M59" s="184">
        <f>G238*(1+L59/100)</f>
        <v>0</v>
      </c>
      <c r="N59" s="184">
        <v>0</v>
      </c>
      <c r="O59" s="184">
        <f>ROUND(E238*N59,2)</f>
        <v>0</v>
      </c>
      <c r="P59" s="184">
        <v>0</v>
      </c>
      <c r="Q59" s="184">
        <f>ROUND(E238*P59,2)</f>
        <v>0</v>
      </c>
      <c r="R59" s="185" t="s">
        <v>116</v>
      </c>
      <c r="S59" s="184" t="s">
        <v>88</v>
      </c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117</v>
      </c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outlineLevel="1" x14ac:dyDescent="0.2">
      <c r="A60" s="162"/>
      <c r="B60" s="173"/>
      <c r="C60" s="191"/>
      <c r="D60" s="176"/>
      <c r="E60" s="180"/>
      <c r="F60" s="184"/>
      <c r="G60" s="184"/>
      <c r="H60" s="206"/>
      <c r="I60" s="189"/>
      <c r="J60" s="189"/>
      <c r="K60" s="189"/>
      <c r="L60" s="189"/>
      <c r="M60" s="189"/>
      <c r="N60" s="189"/>
      <c r="O60" s="189"/>
      <c r="P60" s="189"/>
      <c r="Q60" s="189"/>
      <c r="R60" s="190"/>
      <c r="S60" s="189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102</v>
      </c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70">
        <f>C239</f>
        <v>0</v>
      </c>
      <c r="BB60" s="161"/>
      <c r="BC60" s="161"/>
      <c r="BD60" s="161"/>
      <c r="BE60" s="161"/>
      <c r="BF60" s="161"/>
      <c r="BG60" s="161"/>
      <c r="BH60" s="161"/>
    </row>
    <row r="61" spans="1:60" x14ac:dyDescent="0.2">
      <c r="A61" s="162"/>
      <c r="B61" s="173"/>
      <c r="C61" s="191" t="s">
        <v>133</v>
      </c>
      <c r="D61" s="175" t="s">
        <v>95</v>
      </c>
      <c r="E61" s="179"/>
      <c r="F61" s="184"/>
      <c r="G61" s="184"/>
      <c r="H61" s="201">
        <v>1878.8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AC61">
        <v>15</v>
      </c>
      <c r="AD61">
        <v>21</v>
      </c>
    </row>
    <row r="62" spans="1:60" ht="22.5" x14ac:dyDescent="0.2">
      <c r="B62" s="173"/>
      <c r="C62" s="191" t="s">
        <v>134</v>
      </c>
      <c r="D62" s="176" t="s">
        <v>104</v>
      </c>
      <c r="E62" s="180"/>
      <c r="F62" s="184"/>
      <c r="G62" s="184"/>
      <c r="H62" s="201">
        <v>85836</v>
      </c>
      <c r="AE62" t="s">
        <v>119</v>
      </c>
    </row>
    <row r="63" spans="1:60" ht="22.5" x14ac:dyDescent="0.2">
      <c r="B63" s="173"/>
      <c r="C63" s="191" t="s">
        <v>97</v>
      </c>
      <c r="D63" s="175" t="s">
        <v>95</v>
      </c>
      <c r="E63" s="179"/>
      <c r="F63" s="184"/>
      <c r="G63" s="184"/>
      <c r="H63" s="184">
        <v>0</v>
      </c>
    </row>
    <row r="64" spans="1:60" x14ac:dyDescent="0.2">
      <c r="B64" s="173"/>
      <c r="C64" s="191"/>
      <c r="D64" s="176"/>
      <c r="E64" s="180"/>
      <c r="F64" s="184"/>
      <c r="G64" s="184"/>
      <c r="H64" s="184"/>
    </row>
    <row r="65" spans="1:15" ht="22.5" x14ac:dyDescent="0.2">
      <c r="B65" s="173"/>
      <c r="C65" s="191" t="s">
        <v>97</v>
      </c>
      <c r="D65" s="175" t="s">
        <v>95</v>
      </c>
      <c r="E65" s="179"/>
      <c r="F65" s="184"/>
      <c r="G65" s="184"/>
      <c r="H65" s="184">
        <v>0</v>
      </c>
    </row>
    <row r="66" spans="1:15" x14ac:dyDescent="0.2">
      <c r="B66" s="173"/>
      <c r="C66" s="191"/>
      <c r="D66" s="176"/>
      <c r="E66" s="180"/>
      <c r="F66" s="184"/>
      <c r="G66" s="184"/>
      <c r="H66" s="184"/>
    </row>
    <row r="67" spans="1:15" ht="22.5" x14ac:dyDescent="0.2">
      <c r="B67" s="173"/>
      <c r="C67" s="191" t="s">
        <v>98</v>
      </c>
      <c r="D67" s="175" t="s">
        <v>86</v>
      </c>
      <c r="E67" s="179"/>
      <c r="F67" s="184"/>
      <c r="G67" s="184"/>
      <c r="H67" s="184">
        <v>2449.7600000000002</v>
      </c>
    </row>
    <row r="68" spans="1:15" x14ac:dyDescent="0.2">
      <c r="B68" s="173"/>
      <c r="C68" s="191"/>
      <c r="D68" s="176"/>
      <c r="E68" s="180"/>
      <c r="F68" s="184"/>
      <c r="G68" s="184"/>
      <c r="H68" s="184"/>
    </row>
    <row r="69" spans="1:15" x14ac:dyDescent="0.2">
      <c r="B69" s="173"/>
      <c r="C69" s="191" t="s">
        <v>100</v>
      </c>
      <c r="D69" s="175" t="s">
        <v>95</v>
      </c>
      <c r="E69" s="179"/>
      <c r="F69" s="184"/>
      <c r="G69" s="184"/>
      <c r="H69" s="184">
        <v>161.61000000000001</v>
      </c>
    </row>
    <row r="70" spans="1:15" x14ac:dyDescent="0.2">
      <c r="B70" s="173"/>
      <c r="C70" s="192"/>
      <c r="D70" s="176"/>
      <c r="E70" s="180"/>
      <c r="F70" s="184"/>
      <c r="G70" s="184"/>
      <c r="H70" s="184"/>
    </row>
    <row r="71" spans="1:15" x14ac:dyDescent="0.2">
      <c r="B71" s="173"/>
      <c r="C71" s="191" t="s">
        <v>101</v>
      </c>
      <c r="D71" s="175" t="s">
        <v>95</v>
      </c>
      <c r="E71" s="179"/>
      <c r="F71" s="184"/>
      <c r="G71" s="184"/>
      <c r="H71" s="184">
        <v>0</v>
      </c>
    </row>
    <row r="72" spans="1:15" x14ac:dyDescent="0.2">
      <c r="B72" s="173"/>
      <c r="C72" s="191"/>
      <c r="D72" s="175"/>
      <c r="E72" s="179"/>
      <c r="F72" s="184"/>
      <c r="G72" s="184"/>
      <c r="H72" s="184"/>
    </row>
    <row r="73" spans="1:15" x14ac:dyDescent="0.2">
      <c r="B73" s="173"/>
      <c r="C73" s="191" t="s">
        <v>103</v>
      </c>
      <c r="D73" s="175" t="s">
        <v>104</v>
      </c>
      <c r="E73" s="179"/>
      <c r="F73" s="184"/>
      <c r="G73" s="184"/>
      <c r="H73" s="184">
        <v>20440.2</v>
      </c>
    </row>
    <row r="74" spans="1:15" x14ac:dyDescent="0.2">
      <c r="B74" s="173"/>
      <c r="C74" s="191" t="s">
        <v>105</v>
      </c>
      <c r="D74" s="175" t="s">
        <v>104</v>
      </c>
      <c r="E74" s="179"/>
      <c r="F74" s="184"/>
      <c r="G74" s="184"/>
      <c r="H74" s="184">
        <v>404</v>
      </c>
    </row>
    <row r="75" spans="1:15" x14ac:dyDescent="0.2">
      <c r="A75" s="169" t="s">
        <v>83</v>
      </c>
      <c r="B75" s="174"/>
      <c r="C75" s="193" t="s">
        <v>197</v>
      </c>
      <c r="D75" s="177"/>
      <c r="E75" s="181"/>
      <c r="F75" s="186"/>
      <c r="G75" s="186">
        <f>SUM(G76:G78)</f>
        <v>0</v>
      </c>
      <c r="I75" s="173"/>
      <c r="J75" s="191"/>
      <c r="K75" s="175"/>
      <c r="L75" s="179"/>
      <c r="M75" s="184"/>
      <c r="N75" s="184"/>
      <c r="O75" s="184"/>
    </row>
    <row r="76" spans="1:15" ht="22.5" x14ac:dyDescent="0.2">
      <c r="B76" s="173"/>
      <c r="C76" s="256" t="s">
        <v>198</v>
      </c>
      <c r="D76" s="256" t="s">
        <v>199</v>
      </c>
      <c r="E76" s="179"/>
      <c r="F76" s="184"/>
      <c r="G76" s="184"/>
      <c r="H76" s="184"/>
    </row>
    <row r="77" spans="1:15" ht="22.5" x14ac:dyDescent="0.2">
      <c r="B77" s="173"/>
      <c r="C77" s="248" t="s">
        <v>201</v>
      </c>
      <c r="D77" s="248" t="s">
        <v>86</v>
      </c>
      <c r="E77" s="246"/>
      <c r="F77" s="184"/>
      <c r="G77" s="184"/>
      <c r="H77" s="184"/>
    </row>
    <row r="78" spans="1:15" ht="22.5" x14ac:dyDescent="0.2">
      <c r="B78" s="173"/>
      <c r="C78" s="248" t="s">
        <v>202</v>
      </c>
      <c r="D78" s="248" t="s">
        <v>200</v>
      </c>
      <c r="E78" s="246"/>
      <c r="F78" s="184"/>
      <c r="G78" s="184"/>
      <c r="H78" s="184"/>
    </row>
    <row r="79" spans="1:15" x14ac:dyDescent="0.2">
      <c r="A79" s="169" t="s">
        <v>83</v>
      </c>
      <c r="B79" s="174"/>
      <c r="C79" s="193" t="s">
        <v>207</v>
      </c>
      <c r="D79" s="177"/>
      <c r="E79" s="181"/>
      <c r="F79" s="186"/>
      <c r="G79" s="186">
        <f>SUM(G80:G106)</f>
        <v>0</v>
      </c>
      <c r="H79" s="184"/>
    </row>
    <row r="80" spans="1:15" ht="22.5" x14ac:dyDescent="0.2">
      <c r="B80" s="173"/>
      <c r="C80" s="199" t="s">
        <v>208</v>
      </c>
      <c r="D80" s="199" t="s">
        <v>199</v>
      </c>
      <c r="E80" s="179"/>
      <c r="F80" s="184"/>
      <c r="G80" s="184"/>
      <c r="H80" s="184"/>
    </row>
    <row r="81" spans="1:8" x14ac:dyDescent="0.2">
      <c r="B81" s="173"/>
      <c r="C81" s="203"/>
      <c r="D81" s="203"/>
      <c r="E81" s="179"/>
      <c r="F81" s="184"/>
      <c r="G81" s="184"/>
      <c r="H81" s="184"/>
    </row>
    <row r="82" spans="1:8" x14ac:dyDescent="0.2">
      <c r="B82" s="173"/>
      <c r="C82" s="205"/>
      <c r="D82" s="205"/>
      <c r="E82" s="179"/>
      <c r="F82" s="184"/>
      <c r="G82" s="184"/>
      <c r="H82" s="186"/>
    </row>
    <row r="83" spans="1:8" ht="22.5" x14ac:dyDescent="0.2">
      <c r="B83" s="173"/>
      <c r="C83" s="255" t="s">
        <v>209</v>
      </c>
      <c r="D83" s="255" t="s">
        <v>200</v>
      </c>
      <c r="E83" s="179"/>
      <c r="F83" s="184"/>
      <c r="G83" s="184"/>
      <c r="H83" s="202"/>
    </row>
    <row r="84" spans="1:8" ht="22.5" x14ac:dyDescent="0.2">
      <c r="B84" s="173"/>
      <c r="C84" s="199" t="s">
        <v>210</v>
      </c>
      <c r="D84" s="199" t="s">
        <v>95</v>
      </c>
      <c r="E84" s="180"/>
      <c r="F84" s="184"/>
      <c r="G84" s="184"/>
      <c r="H84" s="184"/>
    </row>
    <row r="85" spans="1:8" x14ac:dyDescent="0.2">
      <c r="B85" s="173"/>
      <c r="C85" s="203" t="s">
        <v>223</v>
      </c>
      <c r="D85" s="203"/>
      <c r="E85" s="179"/>
      <c r="F85" s="184"/>
      <c r="G85" s="184"/>
      <c r="H85" s="184"/>
    </row>
    <row r="86" spans="1:8" x14ac:dyDescent="0.2">
      <c r="B86" s="173"/>
      <c r="C86" s="203" t="s">
        <v>224</v>
      </c>
      <c r="D86" s="203"/>
      <c r="E86" s="179"/>
      <c r="F86" s="184"/>
      <c r="G86" s="184"/>
      <c r="H86" s="184"/>
    </row>
    <row r="87" spans="1:8" x14ac:dyDescent="0.2">
      <c r="B87" s="173"/>
      <c r="C87" s="205"/>
      <c r="D87" s="205"/>
      <c r="E87" s="179"/>
      <c r="F87" s="184"/>
      <c r="G87" s="184"/>
      <c r="H87" s="202"/>
    </row>
    <row r="88" spans="1:8" ht="33.75" x14ac:dyDescent="0.2">
      <c r="B88" s="173"/>
      <c r="C88" s="199" t="s">
        <v>211</v>
      </c>
      <c r="D88" s="199" t="s">
        <v>95</v>
      </c>
      <c r="E88" s="179"/>
      <c r="F88" s="184"/>
      <c r="G88" s="184"/>
      <c r="H88" s="184"/>
    </row>
    <row r="89" spans="1:8" ht="22.5" x14ac:dyDescent="0.2">
      <c r="B89" s="173"/>
      <c r="C89" s="203" t="s">
        <v>212</v>
      </c>
      <c r="D89" s="203"/>
      <c r="E89" s="179"/>
      <c r="F89" s="184"/>
      <c r="G89" s="184"/>
      <c r="H89" s="184"/>
    </row>
    <row r="90" spans="1:8" x14ac:dyDescent="0.2">
      <c r="B90" s="173"/>
      <c r="C90" s="205"/>
      <c r="D90" s="205"/>
      <c r="E90" s="179"/>
      <c r="F90" s="184"/>
      <c r="G90" s="184"/>
      <c r="H90" s="184"/>
    </row>
    <row r="91" spans="1:8" ht="22.5" x14ac:dyDescent="0.2">
      <c r="B91" s="173"/>
      <c r="C91" s="199" t="s">
        <v>213</v>
      </c>
      <c r="D91" s="199" t="s">
        <v>95</v>
      </c>
      <c r="E91" s="179"/>
      <c r="F91" s="184"/>
      <c r="G91" s="184"/>
      <c r="H91" s="184"/>
    </row>
    <row r="92" spans="1:8" ht="22.5" x14ac:dyDescent="0.2">
      <c r="B92" s="173"/>
      <c r="C92" s="199" t="s">
        <v>214</v>
      </c>
      <c r="D92" s="199" t="s">
        <v>95</v>
      </c>
      <c r="E92" s="179"/>
      <c r="F92" s="184"/>
      <c r="G92" s="184"/>
      <c r="H92" s="184"/>
    </row>
    <row r="93" spans="1:8" x14ac:dyDescent="0.2">
      <c r="A93" s="212"/>
      <c r="B93" s="208"/>
      <c r="C93" s="203"/>
      <c r="D93" s="203"/>
      <c r="E93" s="210"/>
      <c r="F93" s="211"/>
      <c r="G93" s="211"/>
      <c r="H93" s="184"/>
    </row>
    <row r="94" spans="1:8" x14ac:dyDescent="0.2">
      <c r="A94" s="212"/>
      <c r="B94" s="208"/>
      <c r="C94" s="205"/>
      <c r="D94" s="205"/>
      <c r="E94" s="210"/>
      <c r="F94" s="211"/>
      <c r="G94" s="211"/>
      <c r="H94" s="184"/>
    </row>
    <row r="95" spans="1:8" ht="22.5" x14ac:dyDescent="0.2">
      <c r="B95" s="173"/>
      <c r="C95" s="199" t="s">
        <v>215</v>
      </c>
      <c r="D95" s="199" t="s">
        <v>95</v>
      </c>
      <c r="E95" s="179"/>
      <c r="F95" s="184"/>
      <c r="G95" s="184"/>
      <c r="H95" s="184"/>
    </row>
    <row r="96" spans="1:8" ht="22.5" x14ac:dyDescent="0.2">
      <c r="B96" s="173"/>
      <c r="C96" s="199" t="s">
        <v>216</v>
      </c>
      <c r="D96" s="199" t="s">
        <v>95</v>
      </c>
      <c r="E96" s="179"/>
      <c r="F96" s="184"/>
      <c r="G96" s="184"/>
      <c r="H96" s="202"/>
    </row>
    <row r="97" spans="1:16" ht="22.5" x14ac:dyDescent="0.2">
      <c r="B97" s="173"/>
      <c r="C97" s="199" t="s">
        <v>217</v>
      </c>
      <c r="D97" s="199" t="s">
        <v>95</v>
      </c>
      <c r="E97" s="179"/>
      <c r="F97" s="184"/>
      <c r="G97" s="184"/>
      <c r="H97" s="202"/>
    </row>
    <row r="98" spans="1:16" ht="22.5" x14ac:dyDescent="0.2">
      <c r="B98" s="173"/>
      <c r="C98" s="199" t="s">
        <v>218</v>
      </c>
      <c r="D98" s="199" t="s">
        <v>95</v>
      </c>
      <c r="E98" s="180"/>
      <c r="F98" s="184"/>
      <c r="G98" s="184"/>
      <c r="H98" s="202"/>
    </row>
    <row r="99" spans="1:16" ht="22.5" x14ac:dyDescent="0.2">
      <c r="B99" s="173"/>
      <c r="C99" s="199" t="s">
        <v>219</v>
      </c>
      <c r="D99" s="199" t="s">
        <v>95</v>
      </c>
      <c r="E99" s="179"/>
      <c r="F99" s="184"/>
      <c r="G99" s="184"/>
      <c r="H99" s="184">
        <v>0</v>
      </c>
    </row>
    <row r="100" spans="1:16" x14ac:dyDescent="0.2">
      <c r="B100" s="173"/>
      <c r="C100" s="203"/>
      <c r="D100" s="203"/>
      <c r="E100" s="179"/>
      <c r="F100" s="184"/>
      <c r="G100" s="184"/>
      <c r="H100" s="186"/>
    </row>
    <row r="101" spans="1:16" x14ac:dyDescent="0.2">
      <c r="B101" s="173"/>
      <c r="C101" s="205"/>
      <c r="D101" s="205"/>
      <c r="E101" s="179"/>
      <c r="F101" s="184"/>
      <c r="G101" s="184"/>
      <c r="H101" s="202"/>
    </row>
    <row r="102" spans="1:16" ht="22.5" x14ac:dyDescent="0.2">
      <c r="B102" s="173"/>
      <c r="C102" s="199" t="s">
        <v>220</v>
      </c>
      <c r="D102" s="199" t="s">
        <v>95</v>
      </c>
      <c r="E102" s="179"/>
      <c r="F102" s="184"/>
      <c r="G102" s="184"/>
      <c r="H102" s="202"/>
    </row>
    <row r="103" spans="1:16" x14ac:dyDescent="0.2">
      <c r="B103" s="173"/>
      <c r="C103" s="199" t="s">
        <v>221</v>
      </c>
      <c r="D103" s="199" t="s">
        <v>95</v>
      </c>
      <c r="E103" s="179"/>
      <c r="F103" s="184"/>
      <c r="G103" s="184"/>
      <c r="H103" s="184"/>
    </row>
    <row r="104" spans="1:16" x14ac:dyDescent="0.2">
      <c r="B104" s="173"/>
      <c r="C104" s="203"/>
      <c r="D104" s="203"/>
      <c r="E104" s="179"/>
      <c r="F104" s="184"/>
      <c r="G104" s="184"/>
      <c r="H104" s="184"/>
    </row>
    <row r="105" spans="1:16" x14ac:dyDescent="0.2">
      <c r="B105" s="173"/>
      <c r="C105" s="205"/>
      <c r="D105" s="205"/>
      <c r="E105" s="180"/>
      <c r="F105" s="184"/>
      <c r="G105" s="184"/>
      <c r="H105" s="184"/>
    </row>
    <row r="106" spans="1:16" ht="22.5" x14ac:dyDescent="0.2">
      <c r="B106" s="173"/>
      <c r="C106" s="199" t="s">
        <v>222</v>
      </c>
      <c r="D106" s="199" t="s">
        <v>95</v>
      </c>
      <c r="E106" s="179"/>
      <c r="F106" s="184"/>
      <c r="G106" s="184"/>
      <c r="H106" s="184"/>
    </row>
    <row r="107" spans="1:16" x14ac:dyDescent="0.2">
      <c r="A107" s="169" t="s">
        <v>83</v>
      </c>
      <c r="B107" s="174"/>
      <c r="C107" s="193" t="s">
        <v>225</v>
      </c>
      <c r="D107" s="177"/>
      <c r="E107" s="181"/>
      <c r="F107" s="186"/>
      <c r="G107" s="186">
        <f>SUM(G108:G111)</f>
        <v>0</v>
      </c>
      <c r="J107" s="173"/>
      <c r="K107" s="191"/>
      <c r="L107" s="175"/>
      <c r="M107" s="179"/>
      <c r="N107" s="184"/>
      <c r="O107" s="184"/>
      <c r="P107" s="184"/>
    </row>
    <row r="108" spans="1:16" ht="22.5" x14ac:dyDescent="0.2">
      <c r="B108" s="173"/>
      <c r="C108" s="199" t="s">
        <v>226</v>
      </c>
      <c r="D108" s="199" t="s">
        <v>104</v>
      </c>
      <c r="E108" s="179"/>
      <c r="F108" s="184"/>
      <c r="G108" s="184"/>
      <c r="H108" s="184"/>
    </row>
    <row r="109" spans="1:16" ht="22.5" x14ac:dyDescent="0.2">
      <c r="B109" s="173"/>
      <c r="C109" s="199" t="s">
        <v>227</v>
      </c>
      <c r="D109" s="199" t="s">
        <v>104</v>
      </c>
      <c r="E109" s="179"/>
      <c r="F109" s="184"/>
      <c r="G109" s="184"/>
      <c r="H109" s="184"/>
    </row>
    <row r="110" spans="1:16" ht="22.5" x14ac:dyDescent="0.2">
      <c r="B110" s="173"/>
      <c r="C110" s="199" t="s">
        <v>228</v>
      </c>
      <c r="D110" s="199" t="s">
        <v>104</v>
      </c>
      <c r="E110" s="179"/>
      <c r="F110" s="184"/>
      <c r="G110" s="184"/>
      <c r="H110" s="184"/>
    </row>
    <row r="111" spans="1:16" ht="22.5" x14ac:dyDescent="0.2">
      <c r="B111" s="173"/>
      <c r="C111" s="199" t="s">
        <v>229</v>
      </c>
      <c r="D111" s="199" t="s">
        <v>104</v>
      </c>
      <c r="E111" s="179"/>
      <c r="F111" s="184"/>
      <c r="G111" s="184"/>
      <c r="H111" s="184"/>
    </row>
    <row r="112" spans="1:16" x14ac:dyDescent="0.2">
      <c r="A112" s="169" t="s">
        <v>83</v>
      </c>
      <c r="B112" s="174"/>
      <c r="C112" s="193" t="s">
        <v>230</v>
      </c>
      <c r="D112" s="177"/>
      <c r="E112" s="181"/>
      <c r="F112" s="186"/>
      <c r="G112" s="186">
        <f>SUM(G113:G116)</f>
        <v>0</v>
      </c>
      <c r="I112" s="173"/>
      <c r="J112" s="191"/>
      <c r="K112" s="175"/>
      <c r="L112" s="179"/>
      <c r="M112" s="184"/>
      <c r="N112" s="184"/>
      <c r="O112" s="184"/>
    </row>
    <row r="113" spans="1:15" ht="22.5" x14ac:dyDescent="0.2">
      <c r="B113" s="173"/>
      <c r="C113" s="199" t="s">
        <v>231</v>
      </c>
      <c r="D113" s="199" t="s">
        <v>104</v>
      </c>
      <c r="E113" s="179"/>
      <c r="F113" s="184"/>
      <c r="G113" s="184"/>
      <c r="H113" s="184"/>
    </row>
    <row r="114" spans="1:15" ht="22.5" x14ac:dyDescent="0.2">
      <c r="B114" s="173"/>
      <c r="C114" s="199" t="s">
        <v>232</v>
      </c>
      <c r="D114" s="199" t="s">
        <v>104</v>
      </c>
      <c r="E114" s="179"/>
      <c r="F114" s="184"/>
      <c r="G114" s="184"/>
      <c r="H114" s="184"/>
    </row>
    <row r="115" spans="1:15" ht="22.5" x14ac:dyDescent="0.2">
      <c r="B115" s="173"/>
      <c r="C115" s="199" t="s">
        <v>233</v>
      </c>
      <c r="D115" s="199" t="s">
        <v>104</v>
      </c>
      <c r="E115" s="179"/>
      <c r="F115" s="184"/>
      <c r="G115" s="184"/>
      <c r="H115" s="184"/>
    </row>
    <row r="116" spans="1:15" x14ac:dyDescent="0.2">
      <c r="A116" s="169" t="s">
        <v>83</v>
      </c>
      <c r="B116" s="174"/>
      <c r="C116" s="193" t="s">
        <v>234</v>
      </c>
      <c r="D116" s="177"/>
      <c r="E116" s="181"/>
      <c r="F116" s="186"/>
      <c r="G116" s="186">
        <f>SUM(J117:J117)</f>
        <v>0</v>
      </c>
      <c r="I116" s="173"/>
      <c r="J116" s="191"/>
      <c r="K116" s="175"/>
      <c r="L116" s="179"/>
      <c r="M116" s="184"/>
      <c r="N116" s="184"/>
      <c r="O116" s="184"/>
    </row>
    <row r="117" spans="1:15" ht="22.5" x14ac:dyDescent="0.2">
      <c r="B117" s="173"/>
      <c r="C117" s="199" t="s">
        <v>235</v>
      </c>
      <c r="D117" s="199" t="s">
        <v>95</v>
      </c>
      <c r="E117" s="200"/>
      <c r="F117" s="191"/>
      <c r="G117" s="175"/>
      <c r="H117" s="179"/>
      <c r="I117" s="184"/>
      <c r="J117" s="184"/>
      <c r="K117" s="186"/>
    </row>
    <row r="118" spans="1:15" x14ac:dyDescent="0.2">
      <c r="B118" s="173"/>
      <c r="C118" s="191"/>
      <c r="D118" s="175"/>
      <c r="E118" s="179"/>
      <c r="F118" s="184"/>
      <c r="G118" s="184"/>
      <c r="H118" s="202"/>
    </row>
    <row r="119" spans="1:15" ht="22.5" x14ac:dyDescent="0.2">
      <c r="B119" s="173"/>
      <c r="C119" s="199" t="s">
        <v>236</v>
      </c>
      <c r="D119" s="199" t="s">
        <v>199</v>
      </c>
      <c r="E119" s="180"/>
      <c r="F119" s="184"/>
      <c r="G119" s="184"/>
      <c r="H119" s="184"/>
    </row>
    <row r="120" spans="1:15" x14ac:dyDescent="0.2">
      <c r="B120" s="173"/>
      <c r="C120" s="203" t="s">
        <v>237</v>
      </c>
      <c r="D120" s="203"/>
      <c r="E120" s="179"/>
      <c r="F120" s="184"/>
      <c r="G120" s="184"/>
      <c r="H120" s="184"/>
    </row>
    <row r="121" spans="1:15" x14ac:dyDescent="0.2">
      <c r="B121" s="173"/>
      <c r="C121" s="205" t="s">
        <v>124</v>
      </c>
      <c r="D121" s="205"/>
      <c r="E121" s="179"/>
      <c r="F121" s="184"/>
      <c r="G121" s="184"/>
      <c r="H121" s="184"/>
    </row>
    <row r="122" spans="1:15" ht="22.5" x14ac:dyDescent="0.2">
      <c r="B122" s="173"/>
      <c r="C122" s="255" t="s">
        <v>238</v>
      </c>
      <c r="D122" s="255" t="s">
        <v>199</v>
      </c>
      <c r="E122" s="179"/>
      <c r="F122" s="184"/>
      <c r="G122" s="184"/>
      <c r="H122" s="202"/>
    </row>
    <row r="123" spans="1:15" ht="22.5" x14ac:dyDescent="0.2">
      <c r="B123" s="173"/>
      <c r="C123" s="199" t="s">
        <v>239</v>
      </c>
      <c r="D123" s="199" t="s">
        <v>199</v>
      </c>
      <c r="E123" s="179"/>
      <c r="F123" s="184"/>
      <c r="G123" s="184"/>
      <c r="H123" s="184"/>
    </row>
    <row r="124" spans="1:15" x14ac:dyDescent="0.2">
      <c r="B124" s="173"/>
      <c r="C124" s="203" t="s">
        <v>240</v>
      </c>
      <c r="D124" s="203"/>
      <c r="E124" s="179"/>
      <c r="F124" s="184"/>
      <c r="G124" s="184"/>
      <c r="H124" s="184"/>
    </row>
    <row r="125" spans="1:15" x14ac:dyDescent="0.2">
      <c r="B125" s="173"/>
      <c r="C125" s="205" t="s">
        <v>124</v>
      </c>
      <c r="D125" s="205"/>
      <c r="E125" s="179"/>
      <c r="F125" s="184"/>
      <c r="G125" s="184"/>
      <c r="H125" s="184"/>
    </row>
    <row r="126" spans="1:15" ht="22.5" x14ac:dyDescent="0.2">
      <c r="B126" s="173"/>
      <c r="C126" s="199" t="s">
        <v>241</v>
      </c>
      <c r="D126" s="199" t="s">
        <v>199</v>
      </c>
      <c r="E126" s="179"/>
      <c r="F126" s="184"/>
      <c r="G126" s="184"/>
      <c r="H126" s="184"/>
    </row>
    <row r="127" spans="1:15" ht="22.5" x14ac:dyDescent="0.2">
      <c r="B127" s="173"/>
      <c r="C127" s="255" t="s">
        <v>242</v>
      </c>
      <c r="D127" s="255" t="s">
        <v>199</v>
      </c>
      <c r="E127" s="179"/>
      <c r="F127" s="184"/>
      <c r="G127" s="184"/>
      <c r="H127" s="184"/>
    </row>
    <row r="128" spans="1:15" ht="22.5" x14ac:dyDescent="0.2">
      <c r="A128" s="212"/>
      <c r="B128" s="208"/>
      <c r="C128" s="199" t="s">
        <v>243</v>
      </c>
      <c r="D128" s="199" t="s">
        <v>244</v>
      </c>
      <c r="E128" s="210"/>
      <c r="F128" s="211"/>
      <c r="G128" s="211"/>
      <c r="H128" s="184"/>
    </row>
    <row r="129" spans="1:8" x14ac:dyDescent="0.2">
      <c r="A129" s="212"/>
      <c r="B129" s="208"/>
      <c r="C129" s="191"/>
      <c r="D129" s="175"/>
      <c r="E129" s="210"/>
      <c r="F129" s="211"/>
      <c r="G129" s="211"/>
      <c r="H129" s="184"/>
    </row>
    <row r="130" spans="1:8" ht="22.5" x14ac:dyDescent="0.2">
      <c r="B130" s="173"/>
      <c r="C130" s="199" t="s">
        <v>245</v>
      </c>
      <c r="D130" s="199" t="s">
        <v>244</v>
      </c>
      <c r="E130" s="179"/>
      <c r="F130" s="184"/>
      <c r="G130" s="184"/>
      <c r="H130" s="184"/>
    </row>
    <row r="131" spans="1:8" x14ac:dyDescent="0.2">
      <c r="B131" s="173"/>
      <c r="C131" s="191"/>
      <c r="D131" s="175"/>
      <c r="E131" s="179"/>
      <c r="F131" s="184"/>
      <c r="G131" s="184"/>
      <c r="H131" s="202"/>
    </row>
    <row r="132" spans="1:8" x14ac:dyDescent="0.2">
      <c r="B132" s="173"/>
      <c r="C132" s="255" t="s">
        <v>246</v>
      </c>
      <c r="D132" s="255" t="s">
        <v>244</v>
      </c>
      <c r="E132" s="179"/>
      <c r="F132" s="184"/>
      <c r="G132" s="184"/>
      <c r="H132" s="202"/>
    </row>
    <row r="133" spans="1:8" x14ac:dyDescent="0.2">
      <c r="B133" s="173"/>
      <c r="C133" s="203" t="s">
        <v>247</v>
      </c>
      <c r="D133" s="203"/>
      <c r="E133" s="180"/>
      <c r="F133" s="184"/>
      <c r="G133" s="184"/>
      <c r="H133" s="202"/>
    </row>
    <row r="134" spans="1:8" x14ac:dyDescent="0.2">
      <c r="B134" s="173"/>
      <c r="C134" s="205" t="s">
        <v>124</v>
      </c>
      <c r="D134" s="205"/>
      <c r="E134" s="179"/>
      <c r="F134" s="184"/>
      <c r="G134" s="184"/>
      <c r="H134" s="184">
        <v>0</v>
      </c>
    </row>
    <row r="135" spans="1:8" x14ac:dyDescent="0.2">
      <c r="B135" s="173"/>
      <c r="C135" s="255" t="s">
        <v>248</v>
      </c>
      <c r="D135" s="255" t="s">
        <v>244</v>
      </c>
      <c r="E135" s="179"/>
      <c r="F135" s="184"/>
      <c r="G135" s="184"/>
      <c r="H135" s="186"/>
    </row>
    <row r="136" spans="1:8" x14ac:dyDescent="0.2">
      <c r="B136" s="173"/>
      <c r="C136" s="203" t="s">
        <v>249</v>
      </c>
      <c r="D136" s="203"/>
      <c r="E136" s="179"/>
      <c r="F136" s="184"/>
      <c r="G136" s="184"/>
      <c r="H136" s="202"/>
    </row>
    <row r="137" spans="1:8" x14ac:dyDescent="0.2">
      <c r="B137" s="173"/>
      <c r="C137" s="205" t="s">
        <v>124</v>
      </c>
      <c r="D137" s="205"/>
      <c r="E137" s="180"/>
      <c r="F137" s="184"/>
      <c r="G137" s="184"/>
      <c r="H137" s="202"/>
    </row>
    <row r="138" spans="1:8" x14ac:dyDescent="0.2">
      <c r="B138" s="173"/>
      <c r="C138" s="255" t="s">
        <v>250</v>
      </c>
      <c r="D138" s="255" t="s">
        <v>244</v>
      </c>
      <c r="E138" s="179"/>
      <c r="F138" s="184"/>
      <c r="G138" s="184"/>
      <c r="H138" s="202"/>
    </row>
    <row r="139" spans="1:8" x14ac:dyDescent="0.2">
      <c r="B139" s="173"/>
      <c r="C139" s="203" t="s">
        <v>251</v>
      </c>
      <c r="D139" s="203"/>
      <c r="E139" s="180"/>
      <c r="F139" s="184"/>
      <c r="G139" s="184"/>
      <c r="H139" s="184"/>
    </row>
    <row r="140" spans="1:8" x14ac:dyDescent="0.2">
      <c r="B140" s="173"/>
      <c r="C140" s="205" t="s">
        <v>124</v>
      </c>
      <c r="D140" s="205"/>
      <c r="E140" s="179"/>
      <c r="F140" s="184"/>
      <c r="G140" s="184"/>
      <c r="H140" s="184"/>
    </row>
    <row r="141" spans="1:8" x14ac:dyDescent="0.2">
      <c r="B141" s="173"/>
      <c r="C141" s="255" t="s">
        <v>252</v>
      </c>
      <c r="D141" s="255" t="s">
        <v>244</v>
      </c>
      <c r="E141" s="179"/>
      <c r="F141" s="184"/>
      <c r="G141" s="184"/>
      <c r="H141" s="184"/>
    </row>
    <row r="142" spans="1:8" x14ac:dyDescent="0.2">
      <c r="B142" s="173"/>
      <c r="C142" s="203" t="s">
        <v>253</v>
      </c>
      <c r="D142" s="203"/>
      <c r="E142" s="179"/>
      <c r="F142" s="184"/>
      <c r="G142" s="184"/>
      <c r="H142" s="202"/>
    </row>
    <row r="143" spans="1:8" x14ac:dyDescent="0.2">
      <c r="B143" s="173"/>
      <c r="C143" s="205" t="s">
        <v>124</v>
      </c>
      <c r="D143" s="205"/>
      <c r="E143" s="179"/>
      <c r="F143" s="184"/>
      <c r="G143" s="184"/>
      <c r="H143" s="184"/>
    </row>
    <row r="144" spans="1:8" x14ac:dyDescent="0.2">
      <c r="B144" s="173"/>
      <c r="C144" s="255" t="s">
        <v>254</v>
      </c>
      <c r="D144" s="255" t="s">
        <v>244</v>
      </c>
      <c r="E144" s="179"/>
      <c r="F144" s="184"/>
      <c r="G144" s="184"/>
      <c r="H144" s="184"/>
    </row>
    <row r="145" spans="1:8" x14ac:dyDescent="0.2">
      <c r="B145" s="173"/>
      <c r="C145" s="203" t="s">
        <v>255</v>
      </c>
      <c r="D145" s="203"/>
      <c r="E145" s="179"/>
      <c r="F145" s="184"/>
      <c r="G145" s="184"/>
      <c r="H145" s="184"/>
    </row>
    <row r="146" spans="1:8" x14ac:dyDescent="0.2">
      <c r="B146" s="173"/>
      <c r="C146" s="205" t="s">
        <v>124</v>
      </c>
      <c r="D146" s="205"/>
      <c r="E146" s="179"/>
      <c r="F146" s="184"/>
      <c r="G146" s="184"/>
      <c r="H146" s="184"/>
    </row>
    <row r="147" spans="1:8" ht="22.5" x14ac:dyDescent="0.2">
      <c r="B147" s="173"/>
      <c r="C147" s="199" t="s">
        <v>256</v>
      </c>
      <c r="D147" s="199" t="s">
        <v>104</v>
      </c>
      <c r="E147" s="179"/>
      <c r="F147" s="184"/>
      <c r="G147" s="184"/>
      <c r="H147" s="184"/>
    </row>
    <row r="148" spans="1:8" x14ac:dyDescent="0.2">
      <c r="A148" s="212"/>
      <c r="B148" s="208"/>
      <c r="C148" s="191"/>
      <c r="D148" s="175"/>
      <c r="E148" s="210"/>
      <c r="F148" s="211"/>
      <c r="G148" s="211"/>
      <c r="H148" s="184"/>
    </row>
    <row r="149" spans="1:8" x14ac:dyDescent="0.2">
      <c r="B149" s="173"/>
      <c r="C149" s="191"/>
      <c r="D149" s="175"/>
      <c r="E149" s="179"/>
      <c r="F149" s="184"/>
      <c r="G149" s="184"/>
      <c r="H149" s="184"/>
    </row>
    <row r="150" spans="1:8" x14ac:dyDescent="0.2">
      <c r="A150" s="169" t="s">
        <v>83</v>
      </c>
      <c r="B150" s="174"/>
      <c r="C150" s="193" t="s">
        <v>56</v>
      </c>
      <c r="D150" s="177"/>
      <c r="E150" s="181"/>
      <c r="F150" s="186"/>
      <c r="G150" s="186">
        <f>SUM(G151:G151)</f>
        <v>0</v>
      </c>
      <c r="H150" s="186"/>
    </row>
    <row r="151" spans="1:8" ht="22.5" x14ac:dyDescent="0.2">
      <c r="B151" s="173"/>
      <c r="C151" s="191" t="s">
        <v>108</v>
      </c>
      <c r="D151" s="175" t="s">
        <v>109</v>
      </c>
      <c r="E151" s="179"/>
      <c r="F151" s="184"/>
      <c r="G151" s="184"/>
      <c r="H151" s="184">
        <v>0</v>
      </c>
    </row>
    <row r="152" spans="1:8" x14ac:dyDescent="0.2">
      <c r="A152" s="169" t="s">
        <v>83</v>
      </c>
      <c r="B152" s="174"/>
      <c r="C152" s="193" t="s">
        <v>57</v>
      </c>
      <c r="D152" s="177"/>
      <c r="E152" s="181"/>
      <c r="F152" s="186"/>
      <c r="G152" s="186">
        <f>SUM(G153:G155)</f>
        <v>0</v>
      </c>
      <c r="H152" s="186"/>
    </row>
    <row r="153" spans="1:8" x14ac:dyDescent="0.2">
      <c r="B153" s="173"/>
      <c r="C153" s="191" t="s">
        <v>111</v>
      </c>
      <c r="D153" s="175" t="s">
        <v>86</v>
      </c>
      <c r="E153" s="179"/>
      <c r="F153" s="184"/>
      <c r="G153" s="184"/>
      <c r="H153" s="184">
        <v>1980.61</v>
      </c>
    </row>
    <row r="154" spans="1:8" x14ac:dyDescent="0.2">
      <c r="B154" s="173"/>
      <c r="C154" s="192"/>
      <c r="D154" s="176"/>
      <c r="E154" s="180"/>
      <c r="F154" s="184"/>
      <c r="G154" s="184"/>
      <c r="H154" s="184"/>
    </row>
    <row r="155" spans="1:8" x14ac:dyDescent="0.2">
      <c r="B155" s="173"/>
      <c r="C155" s="191" t="s">
        <v>112</v>
      </c>
      <c r="D155" s="175" t="s">
        <v>86</v>
      </c>
      <c r="E155" s="179"/>
      <c r="F155" s="184"/>
      <c r="G155" s="184"/>
      <c r="H155" s="184">
        <v>530.89</v>
      </c>
    </row>
    <row r="156" spans="1:8" x14ac:dyDescent="0.2">
      <c r="A156" s="213" t="s">
        <v>83</v>
      </c>
      <c r="B156" s="215"/>
      <c r="C156" s="217" t="s">
        <v>140</v>
      </c>
      <c r="D156" s="219"/>
      <c r="E156" s="221"/>
      <c r="F156" s="223"/>
      <c r="G156" s="225">
        <f>SUMIF(AG157:AG158,"&lt;&gt;NOR",G157:G158)</f>
        <v>0</v>
      </c>
      <c r="H156" s="184"/>
    </row>
    <row r="157" spans="1:8" x14ac:dyDescent="0.2">
      <c r="A157" s="214"/>
      <c r="B157" s="216"/>
      <c r="C157" s="218" t="s">
        <v>143</v>
      </c>
      <c r="D157" s="220" t="s">
        <v>86</v>
      </c>
      <c r="E157" s="222"/>
      <c r="F157" s="224"/>
      <c r="G157" s="226"/>
      <c r="H157" s="184"/>
    </row>
    <row r="158" spans="1:8" x14ac:dyDescent="0.2">
      <c r="A158" s="214"/>
      <c r="B158" s="216"/>
      <c r="C158" s="218" t="s">
        <v>144</v>
      </c>
      <c r="D158" s="220" t="s">
        <v>95</v>
      </c>
      <c r="E158" s="222"/>
      <c r="F158" s="224"/>
      <c r="G158" s="226"/>
      <c r="H158" s="184"/>
    </row>
    <row r="159" spans="1:8" x14ac:dyDescent="0.2">
      <c r="A159" s="213" t="s">
        <v>83</v>
      </c>
      <c r="B159" s="215"/>
      <c r="C159" s="217" t="s">
        <v>141</v>
      </c>
      <c r="D159" s="219"/>
      <c r="E159" s="221"/>
      <c r="F159" s="223"/>
      <c r="G159" s="225">
        <f>SUMIF(AG160:AG162,"&lt;&gt;NOR",G160:G162)</f>
        <v>0</v>
      </c>
      <c r="H159" s="184"/>
    </row>
    <row r="160" spans="1:8" ht="22.5" x14ac:dyDescent="0.2">
      <c r="A160" s="214"/>
      <c r="B160" s="216"/>
      <c r="C160" s="218" t="s">
        <v>145</v>
      </c>
      <c r="D160" s="220" t="s">
        <v>104</v>
      </c>
      <c r="E160" s="222"/>
      <c r="F160" s="224"/>
      <c r="G160" s="226"/>
      <c r="H160" s="184"/>
    </row>
    <row r="161" spans="1:8" x14ac:dyDescent="0.2">
      <c r="A161" s="214"/>
      <c r="B161" s="216"/>
      <c r="C161" s="218" t="s">
        <v>146</v>
      </c>
      <c r="D161" s="220" t="s">
        <v>104</v>
      </c>
      <c r="E161" s="222"/>
      <c r="F161" s="224"/>
      <c r="G161" s="226"/>
      <c r="H161" s="184"/>
    </row>
    <row r="162" spans="1:8" x14ac:dyDescent="0.2">
      <c r="A162" s="214"/>
      <c r="B162" s="216"/>
      <c r="C162" s="218" t="s">
        <v>147</v>
      </c>
      <c r="D162" s="220" t="s">
        <v>104</v>
      </c>
      <c r="E162" s="222"/>
      <c r="F162" s="224"/>
      <c r="G162" s="226"/>
      <c r="H162" s="184"/>
    </row>
    <row r="163" spans="1:8" x14ac:dyDescent="0.2">
      <c r="A163" s="213" t="s">
        <v>83</v>
      </c>
      <c r="B163" s="215"/>
      <c r="C163" s="217" t="s">
        <v>183</v>
      </c>
      <c r="D163" s="219"/>
      <c r="E163" s="221"/>
      <c r="F163" s="223"/>
      <c r="G163" s="225">
        <f>SUMIF(AG164:AG184,"&lt;&gt;NOR",G164:S197)</f>
        <v>0</v>
      </c>
      <c r="H163" s="184"/>
    </row>
    <row r="164" spans="1:8" ht="22.5" x14ac:dyDescent="0.2">
      <c r="B164" s="173"/>
      <c r="C164" s="242" t="s">
        <v>149</v>
      </c>
      <c r="D164" s="245" t="s">
        <v>184</v>
      </c>
      <c r="E164" s="179"/>
      <c r="F164" s="184"/>
      <c r="G164" s="184"/>
      <c r="H164" s="184"/>
    </row>
    <row r="165" spans="1:8" ht="22.5" x14ac:dyDescent="0.2">
      <c r="B165" s="173"/>
      <c r="C165" s="242" t="s">
        <v>150</v>
      </c>
      <c r="D165" s="245" t="s">
        <v>184</v>
      </c>
      <c r="E165" s="180"/>
      <c r="F165" s="184"/>
      <c r="G165" s="184"/>
      <c r="H165" s="184"/>
    </row>
    <row r="166" spans="1:8" ht="22.5" x14ac:dyDescent="0.2">
      <c r="B166" s="173"/>
      <c r="C166" s="242" t="s">
        <v>151</v>
      </c>
      <c r="D166" s="245" t="s">
        <v>184</v>
      </c>
      <c r="E166" s="179"/>
      <c r="F166" s="184"/>
      <c r="G166" s="184"/>
      <c r="H166" s="184"/>
    </row>
    <row r="167" spans="1:8" ht="22.5" x14ac:dyDescent="0.2">
      <c r="B167" s="173"/>
      <c r="C167" s="242" t="s">
        <v>152</v>
      </c>
      <c r="D167" s="245" t="s">
        <v>184</v>
      </c>
      <c r="E167" s="179"/>
      <c r="F167" s="184"/>
      <c r="G167" s="184"/>
      <c r="H167" s="184"/>
    </row>
    <row r="168" spans="1:8" ht="22.5" x14ac:dyDescent="0.2">
      <c r="B168" s="173"/>
      <c r="C168" s="242" t="s">
        <v>153</v>
      </c>
      <c r="D168" s="245" t="s">
        <v>184</v>
      </c>
      <c r="E168" s="179"/>
      <c r="F168" s="184"/>
      <c r="G168" s="184"/>
      <c r="H168" s="184"/>
    </row>
    <row r="169" spans="1:8" ht="22.5" x14ac:dyDescent="0.2">
      <c r="B169" s="173"/>
      <c r="C169" s="242" t="s">
        <v>154</v>
      </c>
      <c r="D169" s="245" t="s">
        <v>184</v>
      </c>
      <c r="E169" s="179"/>
      <c r="F169" s="184"/>
      <c r="G169" s="184"/>
      <c r="H169" s="184"/>
    </row>
    <row r="170" spans="1:8" ht="22.5" x14ac:dyDescent="0.2">
      <c r="B170" s="173"/>
      <c r="C170" s="242" t="s">
        <v>155</v>
      </c>
      <c r="D170" s="245" t="s">
        <v>185</v>
      </c>
      <c r="E170" s="179"/>
      <c r="F170" s="184"/>
      <c r="G170" s="184"/>
      <c r="H170" s="184"/>
    </row>
    <row r="171" spans="1:8" ht="45" x14ac:dyDescent="0.2">
      <c r="B171" s="173"/>
      <c r="C171" s="242" t="s">
        <v>156</v>
      </c>
      <c r="D171" s="245" t="s">
        <v>184</v>
      </c>
      <c r="E171" s="179"/>
      <c r="F171" s="184"/>
      <c r="G171" s="184"/>
      <c r="H171" s="184"/>
    </row>
    <row r="172" spans="1:8" ht="45" x14ac:dyDescent="0.2">
      <c r="B172" s="173"/>
      <c r="C172" s="242" t="s">
        <v>157</v>
      </c>
      <c r="D172" s="245" t="s">
        <v>184</v>
      </c>
      <c r="E172" s="179"/>
      <c r="F172" s="184"/>
      <c r="G172" s="184"/>
      <c r="H172" s="184"/>
    </row>
    <row r="173" spans="1:8" ht="22.5" x14ac:dyDescent="0.2">
      <c r="B173" s="173"/>
      <c r="C173" s="242" t="s">
        <v>158</v>
      </c>
      <c r="D173" s="245" t="s">
        <v>186</v>
      </c>
      <c r="E173" s="179"/>
      <c r="F173" s="184"/>
      <c r="G173" s="184"/>
      <c r="H173" s="184"/>
    </row>
    <row r="174" spans="1:8" ht="22.5" x14ac:dyDescent="0.2">
      <c r="B174" s="173"/>
      <c r="C174" s="242" t="s">
        <v>159</v>
      </c>
      <c r="D174" s="245" t="s">
        <v>186</v>
      </c>
      <c r="E174" s="179"/>
      <c r="F174" s="184"/>
      <c r="G174" s="184"/>
      <c r="H174" s="184"/>
    </row>
    <row r="175" spans="1:8" ht="22.5" x14ac:dyDescent="0.2">
      <c r="B175" s="173"/>
      <c r="C175" s="242" t="s">
        <v>160</v>
      </c>
      <c r="D175" s="245" t="s">
        <v>186</v>
      </c>
      <c r="E175" s="179"/>
      <c r="F175" s="184"/>
      <c r="G175" s="184"/>
      <c r="H175" s="184"/>
    </row>
    <row r="176" spans="1:8" ht="22.5" x14ac:dyDescent="0.2">
      <c r="B176" s="173"/>
      <c r="C176" s="242" t="s">
        <v>161</v>
      </c>
      <c r="D176" s="245" t="s">
        <v>186</v>
      </c>
      <c r="E176" s="179"/>
      <c r="F176" s="184"/>
      <c r="G176" s="184"/>
      <c r="H176" s="184"/>
    </row>
    <row r="177" spans="2:8" ht="22.5" x14ac:dyDescent="0.2">
      <c r="B177" s="173"/>
      <c r="C177" s="242" t="s">
        <v>162</v>
      </c>
      <c r="D177" s="245" t="s">
        <v>186</v>
      </c>
      <c r="E177" s="179"/>
      <c r="F177" s="184"/>
      <c r="G177" s="184"/>
      <c r="H177" s="186"/>
    </row>
    <row r="178" spans="2:8" ht="22.5" x14ac:dyDescent="0.2">
      <c r="B178" s="173"/>
      <c r="C178" s="242" t="s">
        <v>163</v>
      </c>
      <c r="D178" s="245" t="s">
        <v>186</v>
      </c>
      <c r="E178" s="179"/>
      <c r="F178" s="184"/>
      <c r="G178" s="184"/>
      <c r="H178" s="202"/>
    </row>
    <row r="179" spans="2:8" x14ac:dyDescent="0.2">
      <c r="B179" s="173"/>
      <c r="C179" s="242" t="s">
        <v>164</v>
      </c>
      <c r="D179" s="245" t="s">
        <v>186</v>
      </c>
      <c r="E179" s="180"/>
      <c r="F179" s="184"/>
      <c r="G179" s="184"/>
      <c r="H179" s="184"/>
    </row>
    <row r="180" spans="2:8" x14ac:dyDescent="0.2">
      <c r="B180" s="173"/>
      <c r="C180" s="242" t="s">
        <v>165</v>
      </c>
      <c r="D180" s="245" t="s">
        <v>186</v>
      </c>
      <c r="E180" s="179"/>
      <c r="F180" s="184"/>
      <c r="G180" s="184"/>
      <c r="H180" s="184"/>
    </row>
    <row r="181" spans="2:8" x14ac:dyDescent="0.2">
      <c r="B181" s="173"/>
      <c r="C181" s="242" t="s">
        <v>166</v>
      </c>
      <c r="D181" s="245" t="s">
        <v>186</v>
      </c>
      <c r="E181" s="179"/>
      <c r="F181" s="184"/>
      <c r="G181" s="184"/>
      <c r="H181" s="184"/>
    </row>
    <row r="182" spans="2:8" x14ac:dyDescent="0.2">
      <c r="B182" s="173"/>
      <c r="C182" s="242" t="s">
        <v>167</v>
      </c>
      <c r="D182" s="245" t="s">
        <v>186</v>
      </c>
      <c r="E182" s="179"/>
      <c r="F182" s="184"/>
      <c r="G182" s="184"/>
      <c r="H182" s="184"/>
    </row>
    <row r="183" spans="2:8" x14ac:dyDescent="0.2">
      <c r="B183" s="173"/>
      <c r="C183" s="242" t="s">
        <v>168</v>
      </c>
      <c r="D183" s="245" t="s">
        <v>186</v>
      </c>
      <c r="E183" s="179"/>
      <c r="F183" s="184"/>
      <c r="G183" s="184"/>
      <c r="H183" s="184"/>
    </row>
    <row r="184" spans="2:8" x14ac:dyDescent="0.2">
      <c r="B184" s="173"/>
      <c r="C184" s="242" t="s">
        <v>169</v>
      </c>
      <c r="D184" s="245" t="s">
        <v>186</v>
      </c>
      <c r="E184" s="180"/>
      <c r="F184" s="184"/>
      <c r="G184" s="184"/>
      <c r="H184" s="184"/>
    </row>
    <row r="185" spans="2:8" ht="22.5" x14ac:dyDescent="0.2">
      <c r="B185" s="173"/>
      <c r="C185" s="242" t="s">
        <v>170</v>
      </c>
      <c r="D185" s="245" t="s">
        <v>186</v>
      </c>
      <c r="E185" s="179"/>
      <c r="F185" s="184"/>
      <c r="G185" s="184"/>
      <c r="H185" s="184"/>
    </row>
    <row r="186" spans="2:8" ht="22.5" x14ac:dyDescent="0.2">
      <c r="B186" s="173"/>
      <c r="C186" s="242" t="s">
        <v>171</v>
      </c>
      <c r="D186" s="245" t="s">
        <v>186</v>
      </c>
      <c r="E186" s="179"/>
      <c r="F186" s="184"/>
      <c r="G186" s="184"/>
      <c r="H186" s="184"/>
    </row>
    <row r="187" spans="2:8" ht="22.5" x14ac:dyDescent="0.2">
      <c r="B187" s="173"/>
      <c r="C187" s="242" t="s">
        <v>172</v>
      </c>
      <c r="D187" s="245" t="s">
        <v>186</v>
      </c>
      <c r="E187" s="179"/>
      <c r="F187" s="184"/>
      <c r="G187" s="184"/>
      <c r="H187" s="184"/>
    </row>
    <row r="188" spans="2:8" ht="22.5" x14ac:dyDescent="0.2">
      <c r="B188" s="173"/>
      <c r="C188" s="242" t="s">
        <v>173</v>
      </c>
      <c r="D188" s="245" t="s">
        <v>186</v>
      </c>
      <c r="E188" s="179"/>
      <c r="F188" s="184"/>
      <c r="G188" s="184"/>
      <c r="H188" s="184"/>
    </row>
    <row r="189" spans="2:8" ht="22.5" x14ac:dyDescent="0.2">
      <c r="B189" s="173"/>
      <c r="C189" s="242" t="s">
        <v>174</v>
      </c>
      <c r="D189" s="245" t="s">
        <v>186</v>
      </c>
      <c r="E189" s="179"/>
      <c r="F189" s="184"/>
      <c r="G189" s="184"/>
      <c r="H189" s="184"/>
    </row>
    <row r="190" spans="2:8" ht="22.5" x14ac:dyDescent="0.2">
      <c r="B190" s="173"/>
      <c r="C190" s="242" t="s">
        <v>175</v>
      </c>
      <c r="D190" s="245" t="s">
        <v>185</v>
      </c>
      <c r="E190" s="179"/>
      <c r="F190" s="184"/>
      <c r="G190" s="184"/>
      <c r="H190" s="184"/>
    </row>
    <row r="191" spans="2:8" x14ac:dyDescent="0.2">
      <c r="B191" s="173"/>
      <c r="C191" s="242" t="s">
        <v>176</v>
      </c>
      <c r="D191" s="245" t="s">
        <v>184</v>
      </c>
      <c r="E191" s="179"/>
      <c r="F191" s="184"/>
      <c r="G191" s="184"/>
      <c r="H191" s="184"/>
    </row>
    <row r="192" spans="2:8" ht="22.5" x14ac:dyDescent="0.2">
      <c r="B192" s="173"/>
      <c r="C192" s="242" t="s">
        <v>177</v>
      </c>
      <c r="D192" s="245" t="s">
        <v>184</v>
      </c>
      <c r="E192" s="179"/>
      <c r="F192" s="184"/>
      <c r="G192" s="184"/>
      <c r="H192" s="184"/>
    </row>
    <row r="193" spans="1:15" ht="33.75" x14ac:dyDescent="0.2">
      <c r="B193" s="173"/>
      <c r="C193" s="242" t="s">
        <v>178</v>
      </c>
      <c r="D193" s="245" t="s">
        <v>0</v>
      </c>
      <c r="E193" s="179"/>
      <c r="F193" s="184"/>
      <c r="G193" s="184"/>
      <c r="H193" s="184"/>
    </row>
    <row r="194" spans="1:15" ht="22.5" x14ac:dyDescent="0.2">
      <c r="B194" s="173"/>
      <c r="C194" s="242" t="s">
        <v>179</v>
      </c>
      <c r="D194" s="245" t="s">
        <v>0</v>
      </c>
      <c r="E194" s="179"/>
      <c r="F194" s="184"/>
      <c r="G194" s="184"/>
      <c r="H194" s="184"/>
    </row>
    <row r="195" spans="1:15" x14ac:dyDescent="0.2">
      <c r="B195" s="173"/>
      <c r="C195" s="242" t="s">
        <v>180</v>
      </c>
      <c r="D195" s="245" t="s">
        <v>187</v>
      </c>
      <c r="E195" s="179"/>
      <c r="F195" s="184"/>
      <c r="G195" s="184"/>
      <c r="H195" s="184"/>
    </row>
    <row r="196" spans="1:15" x14ac:dyDescent="0.2">
      <c r="B196" s="173"/>
      <c r="C196" s="242" t="s">
        <v>181</v>
      </c>
      <c r="D196" s="245" t="s">
        <v>187</v>
      </c>
      <c r="E196" s="179"/>
      <c r="F196" s="184"/>
      <c r="G196" s="184"/>
      <c r="H196" s="186"/>
    </row>
    <row r="197" spans="1:15" x14ac:dyDescent="0.2">
      <c r="B197" s="173"/>
      <c r="C197" s="242" t="s">
        <v>182</v>
      </c>
      <c r="D197" s="245" t="s">
        <v>187</v>
      </c>
      <c r="E197" s="179"/>
      <c r="F197" s="184"/>
      <c r="G197" s="184"/>
      <c r="H197" s="202"/>
    </row>
    <row r="198" spans="1:15" x14ac:dyDescent="0.2">
      <c r="A198" s="169" t="s">
        <v>83</v>
      </c>
      <c r="B198" s="174" t="s">
        <v>58</v>
      </c>
      <c r="C198" s="193" t="s">
        <v>203</v>
      </c>
      <c r="D198" s="177"/>
      <c r="E198" s="181"/>
      <c r="F198" s="186"/>
      <c r="G198" s="186">
        <f>SUM(G199:G202)</f>
        <v>0</v>
      </c>
      <c r="I198" s="173"/>
      <c r="J198" s="191"/>
      <c r="K198" s="175"/>
      <c r="L198" s="180"/>
      <c r="M198" s="184"/>
      <c r="N198" s="184"/>
      <c r="O198" s="184"/>
    </row>
    <row r="199" spans="1:15" ht="22.5" x14ac:dyDescent="0.2">
      <c r="B199" s="173"/>
      <c r="C199" s="257" t="s">
        <v>206</v>
      </c>
      <c r="D199" s="176" t="s">
        <v>95</v>
      </c>
      <c r="E199" s="179"/>
      <c r="F199" s="184"/>
      <c r="G199" s="184"/>
      <c r="H199" s="184"/>
    </row>
    <row r="200" spans="1:15" x14ac:dyDescent="0.2">
      <c r="B200" s="173"/>
      <c r="C200" s="191"/>
      <c r="D200" s="175"/>
      <c r="E200" s="179"/>
      <c r="F200" s="184"/>
      <c r="G200" s="184"/>
      <c r="H200" s="184"/>
    </row>
    <row r="201" spans="1:15" x14ac:dyDescent="0.2">
      <c r="B201" s="173"/>
      <c r="C201" s="191"/>
      <c r="D201" s="175"/>
      <c r="E201" s="179"/>
      <c r="F201" s="184"/>
      <c r="G201" s="184"/>
      <c r="H201" s="184"/>
    </row>
    <row r="202" spans="1:15" x14ac:dyDescent="0.2">
      <c r="B202" s="173"/>
      <c r="C202" s="191"/>
      <c r="D202" s="175"/>
      <c r="E202" s="180"/>
      <c r="F202" s="184"/>
      <c r="G202" s="184"/>
      <c r="H202" s="184"/>
    </row>
    <row r="203" spans="1:15" x14ac:dyDescent="0.2">
      <c r="A203" s="169" t="s">
        <v>83</v>
      </c>
      <c r="B203" s="174" t="s">
        <v>58</v>
      </c>
      <c r="C203" s="193" t="s">
        <v>59</v>
      </c>
      <c r="D203" s="177"/>
      <c r="E203" s="181"/>
      <c r="F203" s="186"/>
      <c r="G203" s="186">
        <f>SUM(G204:G205)</f>
        <v>0</v>
      </c>
      <c r="H203" s="184"/>
    </row>
    <row r="204" spans="1:15" x14ac:dyDescent="0.2">
      <c r="A204" s="212"/>
      <c r="B204" s="208"/>
      <c r="C204" s="191" t="s">
        <v>113</v>
      </c>
      <c r="D204" s="175" t="s">
        <v>104</v>
      </c>
      <c r="E204" s="210"/>
      <c r="F204" s="211"/>
      <c r="G204" s="211"/>
      <c r="H204" s="184"/>
    </row>
    <row r="205" spans="1:15" x14ac:dyDescent="0.2">
      <c r="B205" s="173"/>
      <c r="C205" s="191"/>
      <c r="D205" s="175"/>
      <c r="E205" s="179"/>
      <c r="F205" s="184"/>
      <c r="G205" s="184"/>
      <c r="H205" s="202"/>
    </row>
    <row r="206" spans="1:15" x14ac:dyDescent="0.2">
      <c r="A206" s="213" t="s">
        <v>83</v>
      </c>
      <c r="B206" s="174" t="s">
        <v>135</v>
      </c>
      <c r="C206" s="193" t="s">
        <v>29</v>
      </c>
      <c r="D206" s="177"/>
      <c r="E206" s="181"/>
      <c r="F206" s="186"/>
      <c r="G206" s="186">
        <f>SUM(G207:G208)</f>
        <v>0</v>
      </c>
      <c r="I206" s="173"/>
      <c r="J206" s="191"/>
      <c r="K206" s="175"/>
      <c r="L206" s="179"/>
      <c r="M206" s="184"/>
      <c r="N206" s="184"/>
      <c r="O206" s="184"/>
    </row>
    <row r="207" spans="1:15" x14ac:dyDescent="0.2">
      <c r="B207" s="173"/>
      <c r="C207" s="191"/>
      <c r="D207" s="175"/>
      <c r="E207" s="179"/>
      <c r="F207" s="184"/>
      <c r="G207" s="184"/>
      <c r="H207" s="184"/>
    </row>
    <row r="208" spans="1:15" ht="15" x14ac:dyDescent="0.25">
      <c r="B208" s="173"/>
      <c r="C208" s="258"/>
      <c r="D208" s="258"/>
      <c r="E208" s="180"/>
      <c r="F208" s="184"/>
      <c r="G208" s="184"/>
      <c r="H208" s="184"/>
    </row>
    <row r="209" spans="1:8" x14ac:dyDescent="0.2">
      <c r="A209" s="169"/>
      <c r="B209" s="174"/>
      <c r="C209" s="193" t="s">
        <v>257</v>
      </c>
      <c r="D209" s="177"/>
      <c r="E209" s="181"/>
      <c r="F209" s="186"/>
      <c r="G209" s="186">
        <f>SUM(G210:S214)</f>
        <v>0</v>
      </c>
      <c r="H209" s="184"/>
    </row>
    <row r="210" spans="1:8" x14ac:dyDescent="0.2">
      <c r="B210" s="173"/>
      <c r="C210" s="199" t="s">
        <v>257</v>
      </c>
      <c r="D210" s="199" t="s">
        <v>258</v>
      </c>
      <c r="E210" s="179"/>
      <c r="F210" s="184"/>
      <c r="G210" s="184"/>
      <c r="H210" s="184"/>
    </row>
    <row r="211" spans="1:8" x14ac:dyDescent="0.2">
      <c r="B211" s="173"/>
      <c r="C211" s="199" t="s">
        <v>259</v>
      </c>
      <c r="D211" s="199" t="s">
        <v>258</v>
      </c>
      <c r="E211" s="179"/>
      <c r="F211" s="184"/>
      <c r="G211" s="184"/>
      <c r="H211" s="184"/>
    </row>
    <row r="212" spans="1:8" x14ac:dyDescent="0.2">
      <c r="B212" s="173"/>
      <c r="C212" s="199" t="s">
        <v>260</v>
      </c>
      <c r="D212" s="199" t="s">
        <v>258</v>
      </c>
      <c r="E212" s="179"/>
      <c r="F212" s="184"/>
      <c r="G212" s="184"/>
      <c r="H212" s="184"/>
    </row>
    <row r="213" spans="1:8" x14ac:dyDescent="0.2">
      <c r="B213" s="173"/>
      <c r="C213" s="199" t="s">
        <v>261</v>
      </c>
      <c r="D213" s="199" t="s">
        <v>258</v>
      </c>
      <c r="E213" s="179"/>
      <c r="F213" s="184"/>
      <c r="G213" s="184"/>
      <c r="H213" s="184"/>
    </row>
    <row r="214" spans="1:8" x14ac:dyDescent="0.2">
      <c r="B214" s="173"/>
      <c r="C214" s="199" t="s">
        <v>262</v>
      </c>
      <c r="D214" s="199" t="s">
        <v>258</v>
      </c>
      <c r="E214" s="179"/>
      <c r="F214" s="184"/>
      <c r="G214" s="184"/>
      <c r="H214" s="184"/>
    </row>
    <row r="215" spans="1:8" x14ac:dyDescent="0.2">
      <c r="A215" s="169"/>
      <c r="B215" s="174"/>
      <c r="C215" s="193" t="s">
        <v>263</v>
      </c>
      <c r="D215" s="177"/>
      <c r="E215" s="181"/>
      <c r="F215" s="186"/>
      <c r="G215" s="186">
        <f>SUM(G216:G217)</f>
        <v>0</v>
      </c>
      <c r="H215" s="184"/>
    </row>
    <row r="216" spans="1:8" x14ac:dyDescent="0.2">
      <c r="B216" s="173"/>
      <c r="C216" s="199" t="s">
        <v>263</v>
      </c>
      <c r="D216" s="199" t="s">
        <v>258</v>
      </c>
      <c r="E216" s="179"/>
      <c r="F216" s="184"/>
      <c r="G216" s="184"/>
      <c r="H216" s="184"/>
    </row>
    <row r="217" spans="1:8" x14ac:dyDescent="0.2">
      <c r="B217" s="173"/>
      <c r="C217" s="199" t="s">
        <v>264</v>
      </c>
      <c r="D217" s="199" t="s">
        <v>265</v>
      </c>
      <c r="E217" s="179"/>
      <c r="F217" s="184"/>
      <c r="G217" s="184"/>
      <c r="H217" s="184"/>
    </row>
    <row r="218" spans="1:8" x14ac:dyDescent="0.2">
      <c r="A218" s="169"/>
      <c r="B218" s="174"/>
      <c r="C218" s="193" t="s">
        <v>266</v>
      </c>
      <c r="D218" s="177"/>
      <c r="E218" s="181"/>
      <c r="F218" s="186"/>
      <c r="G218" s="186">
        <f>SUM(G219:G220)</f>
        <v>0</v>
      </c>
      <c r="H218" s="184"/>
    </row>
    <row r="219" spans="1:8" x14ac:dyDescent="0.2">
      <c r="B219" s="173"/>
      <c r="C219" s="199" t="s">
        <v>266</v>
      </c>
      <c r="D219" s="199" t="s">
        <v>258</v>
      </c>
      <c r="E219" s="179"/>
      <c r="F219" s="184"/>
      <c r="G219" s="184"/>
      <c r="H219" s="184"/>
    </row>
    <row r="220" spans="1:8" x14ac:dyDescent="0.2">
      <c r="B220" s="173"/>
      <c r="C220" s="199" t="s">
        <v>267</v>
      </c>
      <c r="D220" s="199" t="s">
        <v>258</v>
      </c>
      <c r="E220" s="179"/>
      <c r="F220" s="184"/>
      <c r="G220" s="184"/>
      <c r="H220" s="186"/>
    </row>
    <row r="221" spans="1:8" x14ac:dyDescent="0.2">
      <c r="A221" s="169"/>
      <c r="B221" s="174"/>
      <c r="C221" s="193" t="s">
        <v>268</v>
      </c>
      <c r="D221" s="177"/>
      <c r="E221" s="181"/>
      <c r="F221" s="186"/>
      <c r="G221" s="186">
        <f>SUM(G222:G225)</f>
        <v>0</v>
      </c>
      <c r="H221" s="202"/>
    </row>
    <row r="222" spans="1:8" x14ac:dyDescent="0.2">
      <c r="B222" s="173"/>
      <c r="C222" s="199" t="s">
        <v>268</v>
      </c>
      <c r="D222" s="199" t="s">
        <v>258</v>
      </c>
      <c r="E222" s="180"/>
      <c r="F222" s="184"/>
      <c r="G222" s="184"/>
      <c r="H222" s="184"/>
    </row>
    <row r="223" spans="1:8" x14ac:dyDescent="0.2">
      <c r="B223" s="173"/>
      <c r="C223" s="199" t="s">
        <v>269</v>
      </c>
      <c r="D223" s="199" t="s">
        <v>270</v>
      </c>
      <c r="E223" s="179"/>
      <c r="F223" s="184"/>
      <c r="G223" s="184"/>
      <c r="H223" s="184"/>
    </row>
    <row r="224" spans="1:8" x14ac:dyDescent="0.2">
      <c r="B224" s="173"/>
      <c r="C224" s="199" t="s">
        <v>271</v>
      </c>
      <c r="D224" s="199" t="s">
        <v>258</v>
      </c>
      <c r="E224" s="179"/>
      <c r="F224" s="184"/>
      <c r="G224" s="184"/>
      <c r="H224" s="184"/>
    </row>
    <row r="225" spans="1:8" x14ac:dyDescent="0.2">
      <c r="B225" s="173"/>
      <c r="C225" s="199" t="s">
        <v>272</v>
      </c>
      <c r="D225" s="199" t="s">
        <v>258</v>
      </c>
      <c r="E225" s="179"/>
      <c r="F225" s="184"/>
      <c r="G225" s="184"/>
      <c r="H225" s="202"/>
    </row>
    <row r="226" spans="1:8" x14ac:dyDescent="0.2">
      <c r="A226" s="169"/>
      <c r="B226" s="174"/>
      <c r="C226" s="193" t="s">
        <v>273</v>
      </c>
      <c r="D226" s="177"/>
      <c r="E226" s="181"/>
      <c r="F226" s="186"/>
      <c r="G226" s="186">
        <f>SUM(G227:G230)</f>
        <v>0</v>
      </c>
      <c r="H226" s="184"/>
    </row>
    <row r="227" spans="1:8" x14ac:dyDescent="0.2">
      <c r="B227" s="173"/>
      <c r="C227" s="199" t="s">
        <v>273</v>
      </c>
      <c r="D227" s="199" t="s">
        <v>258</v>
      </c>
      <c r="E227" s="179"/>
      <c r="F227" s="184"/>
      <c r="G227" s="184"/>
      <c r="H227" s="184"/>
    </row>
    <row r="228" spans="1:8" x14ac:dyDescent="0.2">
      <c r="B228" s="173"/>
      <c r="C228" s="199" t="s">
        <v>274</v>
      </c>
      <c r="D228" s="199" t="s">
        <v>258</v>
      </c>
      <c r="E228" s="179"/>
      <c r="F228" s="184"/>
      <c r="G228" s="184"/>
      <c r="H228" s="184"/>
    </row>
    <row r="229" spans="1:8" x14ac:dyDescent="0.2">
      <c r="B229" s="173"/>
      <c r="C229" s="199" t="s">
        <v>275</v>
      </c>
      <c r="D229" s="199" t="s">
        <v>258</v>
      </c>
      <c r="E229" s="179"/>
      <c r="F229" s="184"/>
      <c r="G229" s="184"/>
      <c r="H229" s="184"/>
    </row>
    <row r="230" spans="1:8" x14ac:dyDescent="0.2">
      <c r="B230" s="173"/>
      <c r="C230" s="199" t="s">
        <v>276</v>
      </c>
      <c r="D230" s="199" t="s">
        <v>258</v>
      </c>
      <c r="E230" s="179"/>
      <c r="F230" s="184"/>
      <c r="G230" s="184"/>
      <c r="H230" s="184"/>
    </row>
    <row r="231" spans="1:8" x14ac:dyDescent="0.2">
      <c r="A231" s="169"/>
      <c r="B231" s="174"/>
      <c r="C231" s="193" t="s">
        <v>277</v>
      </c>
      <c r="D231" s="177"/>
      <c r="E231" s="181"/>
      <c r="F231" s="186"/>
      <c r="G231" s="186">
        <f>SUM(G232:G238)</f>
        <v>0</v>
      </c>
      <c r="H231" s="184"/>
    </row>
    <row r="232" spans="1:8" x14ac:dyDescent="0.2">
      <c r="A232" s="212"/>
      <c r="B232" s="208"/>
      <c r="C232" s="199" t="s">
        <v>277</v>
      </c>
      <c r="D232" s="199" t="s">
        <v>265</v>
      </c>
      <c r="E232" s="210"/>
      <c r="F232" s="211"/>
      <c r="G232" s="211"/>
      <c r="H232" s="184"/>
    </row>
    <row r="233" spans="1:8" x14ac:dyDescent="0.2">
      <c r="B233" s="173"/>
      <c r="C233" s="199" t="s">
        <v>278</v>
      </c>
      <c r="D233" s="199" t="s">
        <v>258</v>
      </c>
      <c r="E233" s="179"/>
      <c r="F233" s="184"/>
      <c r="G233" s="184"/>
      <c r="H233" s="184"/>
    </row>
    <row r="234" spans="1:8" x14ac:dyDescent="0.2">
      <c r="B234" s="173"/>
      <c r="C234" s="199" t="s">
        <v>279</v>
      </c>
      <c r="D234" s="199" t="s">
        <v>258</v>
      </c>
      <c r="E234" s="179"/>
      <c r="F234" s="184"/>
      <c r="G234" s="184"/>
      <c r="H234" s="202"/>
    </row>
    <row r="235" spans="1:8" x14ac:dyDescent="0.2">
      <c r="B235" s="173"/>
      <c r="C235" s="192"/>
      <c r="D235" s="176"/>
      <c r="E235" s="179"/>
      <c r="F235" s="184"/>
      <c r="G235" s="184"/>
      <c r="H235" s="202"/>
    </row>
    <row r="236" spans="1:8" x14ac:dyDescent="0.2">
      <c r="B236" s="208"/>
      <c r="C236" s="209" t="s">
        <v>205</v>
      </c>
      <c r="D236" s="175" t="s">
        <v>115</v>
      </c>
      <c r="E236" s="210"/>
      <c r="F236" s="211"/>
      <c r="G236" s="211"/>
    </row>
    <row r="237" spans="1:8" x14ac:dyDescent="0.2">
      <c r="B237" s="208"/>
      <c r="C237" s="209" t="s">
        <v>204</v>
      </c>
      <c r="D237" s="175" t="s">
        <v>115</v>
      </c>
      <c r="E237" s="210"/>
      <c r="F237" s="211"/>
      <c r="G237" s="211"/>
    </row>
    <row r="238" spans="1:8" x14ac:dyDescent="0.2">
      <c r="B238" s="173"/>
      <c r="C238" s="191"/>
      <c r="D238" s="175"/>
      <c r="E238" s="179"/>
      <c r="F238" s="184"/>
      <c r="G238" s="184"/>
    </row>
    <row r="239" spans="1:8" ht="12.75" customHeight="1" x14ac:dyDescent="0.2">
      <c r="B239" s="188"/>
      <c r="C239" s="194"/>
      <c r="D239" s="243"/>
      <c r="E239" s="243"/>
      <c r="F239" s="243"/>
      <c r="G239" s="244"/>
    </row>
    <row r="240" spans="1:8" x14ac:dyDescent="0.2">
      <c r="A240" s="235" t="s">
        <v>83</v>
      </c>
      <c r="B240" s="236" t="s">
        <v>61</v>
      </c>
      <c r="C240" s="237" t="s">
        <v>30</v>
      </c>
      <c r="D240" s="238"/>
      <c r="E240" s="239"/>
      <c r="F240" s="240"/>
      <c r="G240" s="241"/>
    </row>
    <row r="241" spans="1:7" x14ac:dyDescent="0.2">
      <c r="A241" s="228"/>
      <c r="B241" s="229"/>
      <c r="C241" s="230" t="s">
        <v>148</v>
      </c>
      <c r="D241" s="231" t="s">
        <v>115</v>
      </c>
      <c r="E241" s="232"/>
      <c r="F241" s="233"/>
      <c r="G241" s="234"/>
    </row>
    <row r="242" spans="1:7" x14ac:dyDescent="0.2">
      <c r="B242" s="7" t="s">
        <v>118</v>
      </c>
      <c r="C242" s="195" t="s">
        <v>118</v>
      </c>
      <c r="D242" s="9"/>
      <c r="E242" s="6"/>
      <c r="F242" s="6"/>
      <c r="G242" s="6"/>
    </row>
    <row r="243" spans="1:7" x14ac:dyDescent="0.2">
      <c r="C243" s="196"/>
      <c r="D243" s="156"/>
    </row>
    <row r="244" spans="1:7" x14ac:dyDescent="0.2">
      <c r="D244" s="156"/>
    </row>
    <row r="245" spans="1:7" x14ac:dyDescent="0.2">
      <c r="D245" s="156"/>
    </row>
    <row r="246" spans="1:7" x14ac:dyDescent="0.2">
      <c r="D246" s="156"/>
    </row>
    <row r="247" spans="1:7" x14ac:dyDescent="0.2">
      <c r="D247" s="156"/>
    </row>
    <row r="248" spans="1:7" x14ac:dyDescent="0.2">
      <c r="D248" s="156"/>
    </row>
    <row r="249" spans="1:7" x14ac:dyDescent="0.2">
      <c r="D249" s="156"/>
    </row>
    <row r="250" spans="1:7" x14ac:dyDescent="0.2">
      <c r="D250" s="156"/>
    </row>
    <row r="251" spans="1:7" x14ac:dyDescent="0.2">
      <c r="D251" s="156"/>
    </row>
    <row r="252" spans="1:7" x14ac:dyDescent="0.2">
      <c r="D252" s="156"/>
    </row>
    <row r="253" spans="1:7" x14ac:dyDescent="0.2">
      <c r="D253" s="156"/>
    </row>
    <row r="254" spans="1:7" x14ac:dyDescent="0.2">
      <c r="D254" s="156"/>
    </row>
    <row r="255" spans="1:7" x14ac:dyDescent="0.2">
      <c r="D255" s="156"/>
    </row>
    <row r="256" spans="1:7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  <row r="5001" spans="4:4" x14ac:dyDescent="0.2">
      <c r="D5001" s="156"/>
    </row>
    <row r="5002" spans="4:4" x14ac:dyDescent="0.2">
      <c r="D5002" s="156"/>
    </row>
    <row r="5003" spans="4:4" x14ac:dyDescent="0.2">
      <c r="D5003" s="156"/>
    </row>
    <row r="5004" spans="4:4" x14ac:dyDescent="0.2">
      <c r="D5004" s="156"/>
    </row>
    <row r="5005" spans="4:4" x14ac:dyDescent="0.2">
      <c r="D5005" s="156"/>
    </row>
    <row r="5006" spans="4:4" x14ac:dyDescent="0.2">
      <c r="D5006" s="156"/>
    </row>
    <row r="5007" spans="4:4" x14ac:dyDescent="0.2">
      <c r="D5007" s="156"/>
    </row>
    <row r="5008" spans="4:4" x14ac:dyDescent="0.2">
      <c r="D5008" s="156"/>
    </row>
    <row r="5009" spans="4:4" x14ac:dyDescent="0.2">
      <c r="D5009" s="156"/>
    </row>
    <row r="5010" spans="4:4" x14ac:dyDescent="0.2">
      <c r="D5010" s="156"/>
    </row>
    <row r="5011" spans="4:4" x14ac:dyDescent="0.2">
      <c r="D5011" s="156"/>
    </row>
    <row r="5012" spans="4:4" x14ac:dyDescent="0.2">
      <c r="D5012" s="156"/>
    </row>
    <row r="5013" spans="4:4" x14ac:dyDescent="0.2">
      <c r="D5013" s="156"/>
    </row>
    <row r="5014" spans="4:4" x14ac:dyDescent="0.2">
      <c r="D5014" s="156"/>
    </row>
    <row r="5015" spans="4:4" x14ac:dyDescent="0.2">
      <c r="D5015" s="156"/>
    </row>
    <row r="5016" spans="4:4" x14ac:dyDescent="0.2">
      <c r="D5016" s="156"/>
    </row>
    <row r="5017" spans="4:4" x14ac:dyDescent="0.2">
      <c r="D5017" s="156"/>
    </row>
    <row r="5018" spans="4:4" x14ac:dyDescent="0.2">
      <c r="D5018" s="156"/>
    </row>
    <row r="5019" spans="4:4" x14ac:dyDescent="0.2">
      <c r="D5019" s="156"/>
    </row>
    <row r="5020" spans="4:4" x14ac:dyDescent="0.2">
      <c r="D5020" s="156"/>
    </row>
    <row r="5021" spans="4:4" x14ac:dyDescent="0.2">
      <c r="D5021" s="156"/>
    </row>
    <row r="5022" spans="4:4" x14ac:dyDescent="0.2">
      <c r="D5022" s="156"/>
    </row>
    <row r="5023" spans="4:4" x14ac:dyDescent="0.2">
      <c r="D5023" s="156"/>
    </row>
    <row r="5024" spans="4:4" x14ac:dyDescent="0.2">
      <c r="D5024" s="156"/>
    </row>
    <row r="5025" spans="4:4" x14ac:dyDescent="0.2">
      <c r="D5025" s="156"/>
    </row>
    <row r="5026" spans="4:4" x14ac:dyDescent="0.2">
      <c r="D5026" s="156"/>
    </row>
    <row r="5027" spans="4:4" x14ac:dyDescent="0.2">
      <c r="D5027" s="156"/>
    </row>
    <row r="5028" spans="4:4" x14ac:dyDescent="0.2">
      <c r="D5028" s="156"/>
    </row>
    <row r="5029" spans="4:4" x14ac:dyDescent="0.2">
      <c r="D5029" s="156"/>
    </row>
    <row r="5030" spans="4:4" x14ac:dyDescent="0.2">
      <c r="D5030" s="156"/>
    </row>
    <row r="5031" spans="4:4" x14ac:dyDescent="0.2">
      <c r="D5031" s="156"/>
    </row>
    <row r="5032" spans="4:4" x14ac:dyDescent="0.2">
      <c r="D5032" s="156"/>
    </row>
    <row r="5033" spans="4:4" x14ac:dyDescent="0.2">
      <c r="D5033" s="156"/>
    </row>
    <row r="5034" spans="4:4" x14ac:dyDescent="0.2">
      <c r="D5034" s="156"/>
    </row>
    <row r="5035" spans="4:4" x14ac:dyDescent="0.2">
      <c r="D5035" s="156"/>
    </row>
    <row r="5036" spans="4:4" x14ac:dyDescent="0.2">
      <c r="D5036" s="156"/>
    </row>
    <row r="5037" spans="4:4" x14ac:dyDescent="0.2">
      <c r="D5037" s="156"/>
    </row>
    <row r="5038" spans="4:4" x14ac:dyDescent="0.2">
      <c r="D5038" s="156"/>
    </row>
    <row r="5039" spans="4:4" x14ac:dyDescent="0.2">
      <c r="D5039" s="156"/>
    </row>
    <row r="5040" spans="4:4" x14ac:dyDescent="0.2">
      <c r="D5040" s="156"/>
    </row>
    <row r="5041" spans="4:4" x14ac:dyDescent="0.2">
      <c r="D5041" s="156"/>
    </row>
    <row r="5042" spans="4:4" x14ac:dyDescent="0.2">
      <c r="D5042" s="156"/>
    </row>
    <row r="5043" spans="4:4" x14ac:dyDescent="0.2">
      <c r="D5043" s="156"/>
    </row>
    <row r="5044" spans="4:4" x14ac:dyDescent="0.2">
      <c r="D5044" s="156"/>
    </row>
    <row r="5045" spans="4:4" x14ac:dyDescent="0.2">
      <c r="D5045" s="156"/>
    </row>
    <row r="5046" spans="4:4" x14ac:dyDescent="0.2">
      <c r="D5046" s="156"/>
    </row>
    <row r="5047" spans="4:4" x14ac:dyDescent="0.2">
      <c r="D5047" s="156"/>
    </row>
    <row r="5048" spans="4:4" x14ac:dyDescent="0.2">
      <c r="D5048" s="156"/>
    </row>
    <row r="5049" spans="4:4" x14ac:dyDescent="0.2">
      <c r="D5049" s="156"/>
    </row>
    <row r="5050" spans="4:4" x14ac:dyDescent="0.2">
      <c r="D5050" s="156"/>
    </row>
    <row r="5051" spans="4:4" x14ac:dyDescent="0.2">
      <c r="D5051" s="156"/>
    </row>
    <row r="5052" spans="4:4" x14ac:dyDescent="0.2">
      <c r="D5052" s="156"/>
    </row>
    <row r="5053" spans="4:4" x14ac:dyDescent="0.2">
      <c r="D5053" s="156"/>
    </row>
    <row r="5054" spans="4:4" x14ac:dyDescent="0.2">
      <c r="D5054" s="156"/>
    </row>
    <row r="5055" spans="4:4" x14ac:dyDescent="0.2">
      <c r="D5055" s="156"/>
    </row>
    <row r="5056" spans="4:4" x14ac:dyDescent="0.2">
      <c r="D5056" s="156"/>
    </row>
    <row r="5057" spans="4:4" x14ac:dyDescent="0.2">
      <c r="D5057" s="156"/>
    </row>
    <row r="5058" spans="4:4" x14ac:dyDescent="0.2">
      <c r="D5058" s="156"/>
    </row>
    <row r="5059" spans="4:4" x14ac:dyDescent="0.2">
      <c r="D5059" s="156"/>
    </row>
    <row r="5060" spans="4:4" x14ac:dyDescent="0.2">
      <c r="D5060" s="156"/>
    </row>
    <row r="5061" spans="4:4" x14ac:dyDescent="0.2">
      <c r="D5061" s="156"/>
    </row>
    <row r="5062" spans="4:4" x14ac:dyDescent="0.2">
      <c r="D5062" s="156"/>
    </row>
    <row r="5063" spans="4:4" x14ac:dyDescent="0.2">
      <c r="D5063" s="156"/>
    </row>
    <row r="5064" spans="4:4" x14ac:dyDescent="0.2">
      <c r="D5064" s="156"/>
    </row>
    <row r="5065" spans="4:4" x14ac:dyDescent="0.2">
      <c r="D5065" s="156"/>
    </row>
    <row r="5066" spans="4:4" x14ac:dyDescent="0.2">
      <c r="D5066" s="156"/>
    </row>
    <row r="5067" spans="4:4" x14ac:dyDescent="0.2">
      <c r="D5067" s="156"/>
    </row>
    <row r="5068" spans="4:4" x14ac:dyDescent="0.2">
      <c r="D5068" s="156"/>
    </row>
    <row r="5069" spans="4:4" x14ac:dyDescent="0.2">
      <c r="D5069" s="156"/>
    </row>
    <row r="5070" spans="4:4" x14ac:dyDescent="0.2">
      <c r="D5070" s="156"/>
    </row>
    <row r="5071" spans="4:4" x14ac:dyDescent="0.2">
      <c r="D5071" s="156"/>
    </row>
    <row r="5072" spans="4:4" x14ac:dyDescent="0.2">
      <c r="D5072" s="156"/>
    </row>
    <row r="5073" spans="4:4" x14ac:dyDescent="0.2">
      <c r="D5073" s="156"/>
    </row>
    <row r="5074" spans="4:4" x14ac:dyDescent="0.2">
      <c r="D5074" s="156"/>
    </row>
    <row r="5075" spans="4:4" x14ac:dyDescent="0.2">
      <c r="D5075" s="156"/>
    </row>
    <row r="5076" spans="4:4" x14ac:dyDescent="0.2">
      <c r="D5076" s="156"/>
    </row>
    <row r="5077" spans="4:4" x14ac:dyDescent="0.2">
      <c r="D5077" s="156"/>
    </row>
    <row r="5078" spans="4:4" x14ac:dyDescent="0.2">
      <c r="D5078" s="156"/>
    </row>
    <row r="5079" spans="4:4" x14ac:dyDescent="0.2">
      <c r="D5079" s="156"/>
    </row>
    <row r="5080" spans="4:4" x14ac:dyDescent="0.2">
      <c r="D5080" s="156"/>
    </row>
    <row r="5081" spans="4:4" x14ac:dyDescent="0.2">
      <c r="D5081" s="156"/>
    </row>
    <row r="5082" spans="4:4" x14ac:dyDescent="0.2">
      <c r="D5082" s="156"/>
    </row>
    <row r="5083" spans="4:4" x14ac:dyDescent="0.2">
      <c r="D5083" s="156"/>
    </row>
    <row r="5084" spans="4:4" x14ac:dyDescent="0.2">
      <c r="D5084" s="156"/>
    </row>
    <row r="5085" spans="4:4" x14ac:dyDescent="0.2">
      <c r="D5085" s="156"/>
    </row>
    <row r="5086" spans="4:4" x14ac:dyDescent="0.2">
      <c r="D5086" s="156"/>
    </row>
    <row r="5087" spans="4:4" x14ac:dyDescent="0.2">
      <c r="D5087" s="156"/>
    </row>
    <row r="5088" spans="4:4" x14ac:dyDescent="0.2">
      <c r="D5088" s="156"/>
    </row>
    <row r="5089" spans="4:4" x14ac:dyDescent="0.2">
      <c r="D5089" s="156"/>
    </row>
    <row r="5090" spans="4:4" x14ac:dyDescent="0.2">
      <c r="D5090" s="156"/>
    </row>
    <row r="5091" spans="4:4" x14ac:dyDescent="0.2">
      <c r="D5091" s="156"/>
    </row>
    <row r="5092" spans="4:4" x14ac:dyDescent="0.2">
      <c r="D5092" s="156"/>
    </row>
    <row r="5093" spans="4:4" x14ac:dyDescent="0.2">
      <c r="D5093" s="156"/>
    </row>
    <row r="5094" spans="4:4" x14ac:dyDescent="0.2">
      <c r="D5094" s="156"/>
    </row>
    <row r="5095" spans="4:4" x14ac:dyDescent="0.2">
      <c r="D5095" s="156"/>
    </row>
    <row r="5096" spans="4:4" x14ac:dyDescent="0.2">
      <c r="D5096" s="156"/>
    </row>
    <row r="5097" spans="4:4" x14ac:dyDescent="0.2">
      <c r="D5097" s="156"/>
    </row>
    <row r="5098" spans="4:4" x14ac:dyDescent="0.2">
      <c r="D5098" s="156"/>
    </row>
    <row r="5099" spans="4:4" x14ac:dyDescent="0.2">
      <c r="D5099" s="156"/>
    </row>
    <row r="5100" spans="4:4" x14ac:dyDescent="0.2">
      <c r="D5100" s="156"/>
    </row>
    <row r="5101" spans="4:4" x14ac:dyDescent="0.2">
      <c r="D5101" s="156"/>
    </row>
    <row r="5102" spans="4:4" x14ac:dyDescent="0.2">
      <c r="D5102" s="156"/>
    </row>
    <row r="5103" spans="4:4" x14ac:dyDescent="0.2">
      <c r="D5103" s="156"/>
    </row>
    <row r="5104" spans="4:4" x14ac:dyDescent="0.2">
      <c r="D5104" s="156"/>
    </row>
    <row r="5105" spans="4:4" x14ac:dyDescent="0.2">
      <c r="D5105" s="156"/>
    </row>
    <row r="5106" spans="4:4" x14ac:dyDescent="0.2">
      <c r="D5106" s="156"/>
    </row>
    <row r="5107" spans="4:4" x14ac:dyDescent="0.2">
      <c r="D5107" s="156"/>
    </row>
    <row r="5108" spans="4:4" x14ac:dyDescent="0.2">
      <c r="D5108" s="156"/>
    </row>
    <row r="5109" spans="4:4" x14ac:dyDescent="0.2">
      <c r="D5109" s="156"/>
    </row>
    <row r="5110" spans="4:4" x14ac:dyDescent="0.2">
      <c r="D5110" s="156"/>
    </row>
    <row r="5111" spans="4:4" x14ac:dyDescent="0.2">
      <c r="D5111" s="156"/>
    </row>
    <row r="5112" spans="4:4" x14ac:dyDescent="0.2">
      <c r="D5112" s="156"/>
    </row>
    <row r="5113" spans="4:4" x14ac:dyDescent="0.2">
      <c r="D5113" s="156"/>
    </row>
    <row r="5114" spans="4:4" x14ac:dyDescent="0.2">
      <c r="D5114" s="156"/>
    </row>
    <row r="5115" spans="4:4" x14ac:dyDescent="0.2">
      <c r="D5115" s="156"/>
    </row>
    <row r="5116" spans="4:4" x14ac:dyDescent="0.2">
      <c r="D5116" s="156"/>
    </row>
    <row r="5117" spans="4:4" x14ac:dyDescent="0.2">
      <c r="D5117" s="156"/>
    </row>
    <row r="5118" spans="4:4" x14ac:dyDescent="0.2">
      <c r="D5118" s="156"/>
    </row>
    <row r="5119" spans="4:4" x14ac:dyDescent="0.2">
      <c r="D5119" s="156"/>
    </row>
    <row r="5120" spans="4:4" x14ac:dyDescent="0.2">
      <c r="D5120" s="156"/>
    </row>
    <row r="5121" spans="4:4" x14ac:dyDescent="0.2">
      <c r="D5121" s="156"/>
    </row>
    <row r="5122" spans="4:4" x14ac:dyDescent="0.2">
      <c r="D5122" s="156"/>
    </row>
    <row r="5123" spans="4:4" x14ac:dyDescent="0.2">
      <c r="D5123" s="156"/>
    </row>
    <row r="5124" spans="4:4" x14ac:dyDescent="0.2">
      <c r="D5124" s="156"/>
    </row>
    <row r="5125" spans="4:4" x14ac:dyDescent="0.2">
      <c r="D5125" s="156"/>
    </row>
    <row r="5126" spans="4:4" x14ac:dyDescent="0.2">
      <c r="D5126" s="156"/>
    </row>
    <row r="5127" spans="4:4" x14ac:dyDescent="0.2">
      <c r="D5127" s="156"/>
    </row>
    <row r="5128" spans="4:4" x14ac:dyDescent="0.2">
      <c r="D5128" s="156"/>
    </row>
    <row r="5129" spans="4:4" x14ac:dyDescent="0.2">
      <c r="D5129" s="156"/>
    </row>
    <row r="5130" spans="4:4" x14ac:dyDescent="0.2">
      <c r="D5130" s="156"/>
    </row>
    <row r="5131" spans="4:4" x14ac:dyDescent="0.2">
      <c r="D5131" s="156"/>
    </row>
    <row r="5132" spans="4:4" x14ac:dyDescent="0.2">
      <c r="D5132" s="156"/>
    </row>
    <row r="5133" spans="4:4" x14ac:dyDescent="0.2">
      <c r="D5133" s="156"/>
    </row>
    <row r="5134" spans="4:4" x14ac:dyDescent="0.2">
      <c r="D5134" s="156"/>
    </row>
    <row r="5135" spans="4:4" x14ac:dyDescent="0.2">
      <c r="D5135" s="156"/>
    </row>
    <row r="5136" spans="4:4" x14ac:dyDescent="0.2">
      <c r="D5136" s="156"/>
    </row>
    <row r="5137" spans="4:4" x14ac:dyDescent="0.2">
      <c r="D5137" s="156"/>
    </row>
    <row r="5138" spans="4:4" x14ac:dyDescent="0.2">
      <c r="D5138" s="156"/>
    </row>
    <row r="5139" spans="4:4" x14ac:dyDescent="0.2">
      <c r="D5139" s="156"/>
    </row>
    <row r="5140" spans="4:4" x14ac:dyDescent="0.2">
      <c r="D5140" s="156"/>
    </row>
    <row r="5141" spans="4:4" x14ac:dyDescent="0.2">
      <c r="D5141" s="156"/>
    </row>
    <row r="5142" spans="4:4" x14ac:dyDescent="0.2">
      <c r="D5142" s="156"/>
    </row>
    <row r="5143" spans="4:4" x14ac:dyDescent="0.2">
      <c r="D5143" s="156"/>
    </row>
    <row r="5144" spans="4:4" x14ac:dyDescent="0.2">
      <c r="D5144" s="156"/>
    </row>
    <row r="5145" spans="4:4" x14ac:dyDescent="0.2">
      <c r="D5145" s="156"/>
    </row>
    <row r="5146" spans="4:4" x14ac:dyDescent="0.2">
      <c r="D5146" s="156"/>
    </row>
    <row r="5147" spans="4:4" x14ac:dyDescent="0.2">
      <c r="D5147" s="156"/>
    </row>
    <row r="5148" spans="4:4" x14ac:dyDescent="0.2">
      <c r="D5148" s="156"/>
    </row>
    <row r="5149" spans="4:4" x14ac:dyDescent="0.2">
      <c r="D5149" s="156"/>
    </row>
    <row r="5150" spans="4:4" x14ac:dyDescent="0.2">
      <c r="D5150" s="156"/>
    </row>
    <row r="5151" spans="4:4" x14ac:dyDescent="0.2">
      <c r="D5151" s="156"/>
    </row>
    <row r="5152" spans="4:4" x14ac:dyDescent="0.2">
      <c r="D5152" s="156"/>
    </row>
    <row r="5153" spans="4:4" x14ac:dyDescent="0.2">
      <c r="D5153" s="156"/>
    </row>
    <row r="5154" spans="4:4" x14ac:dyDescent="0.2">
      <c r="D5154" s="156"/>
    </row>
    <row r="5155" spans="4:4" x14ac:dyDescent="0.2">
      <c r="D5155" s="156"/>
    </row>
    <row r="5156" spans="4:4" x14ac:dyDescent="0.2">
      <c r="D5156" s="156"/>
    </row>
    <row r="5157" spans="4:4" x14ac:dyDescent="0.2">
      <c r="D5157" s="156"/>
    </row>
    <row r="5158" spans="4:4" x14ac:dyDescent="0.2">
      <c r="D5158" s="156"/>
    </row>
    <row r="5159" spans="4:4" x14ac:dyDescent="0.2">
      <c r="D5159" s="156"/>
    </row>
    <row r="5160" spans="4:4" x14ac:dyDescent="0.2">
      <c r="D5160" s="156"/>
    </row>
    <row r="5161" spans="4:4" x14ac:dyDescent="0.2">
      <c r="D5161" s="156"/>
    </row>
    <row r="5162" spans="4:4" x14ac:dyDescent="0.2">
      <c r="D5162" s="156"/>
    </row>
    <row r="5163" spans="4:4" x14ac:dyDescent="0.2">
      <c r="D5163" s="156"/>
    </row>
    <row r="5164" spans="4:4" x14ac:dyDescent="0.2">
      <c r="D5164" s="156"/>
    </row>
    <row r="5165" spans="4:4" x14ac:dyDescent="0.2">
      <c r="D5165" s="156"/>
    </row>
    <row r="5166" spans="4:4" x14ac:dyDescent="0.2">
      <c r="D5166" s="156"/>
    </row>
    <row r="5167" spans="4:4" x14ac:dyDescent="0.2">
      <c r="D5167" s="156"/>
    </row>
    <row r="5168" spans="4:4" x14ac:dyDescent="0.2">
      <c r="D5168" s="156"/>
    </row>
    <row r="5169" spans="4:4" x14ac:dyDescent="0.2">
      <c r="D5169" s="156"/>
    </row>
    <row r="5170" spans="4:4" x14ac:dyDescent="0.2">
      <c r="D5170" s="156"/>
    </row>
    <row r="5171" spans="4:4" x14ac:dyDescent="0.2">
      <c r="D5171" s="156"/>
    </row>
    <row r="5172" spans="4:4" x14ac:dyDescent="0.2">
      <c r="D5172" s="156"/>
    </row>
    <row r="5173" spans="4:4" x14ac:dyDescent="0.2">
      <c r="D5173" s="156"/>
    </row>
    <row r="5174" spans="4:4" x14ac:dyDescent="0.2">
      <c r="D5174" s="156"/>
    </row>
    <row r="5175" spans="4:4" x14ac:dyDescent="0.2">
      <c r="D5175" s="156"/>
    </row>
    <row r="5176" spans="4:4" x14ac:dyDescent="0.2">
      <c r="D5176" s="156"/>
    </row>
    <row r="5177" spans="4:4" x14ac:dyDescent="0.2">
      <c r="D5177" s="156"/>
    </row>
    <row r="5178" spans="4:4" x14ac:dyDescent="0.2">
      <c r="D5178" s="156"/>
    </row>
    <row r="5179" spans="4:4" x14ac:dyDescent="0.2">
      <c r="D5179" s="156"/>
    </row>
    <row r="5180" spans="4:4" x14ac:dyDescent="0.2">
      <c r="D5180" s="156"/>
    </row>
    <row r="5181" spans="4:4" x14ac:dyDescent="0.2">
      <c r="D5181" s="156"/>
    </row>
    <row r="5182" spans="4:4" x14ac:dyDescent="0.2">
      <c r="D5182" s="156"/>
    </row>
    <row r="5183" spans="4:4" x14ac:dyDescent="0.2">
      <c r="D5183" s="156"/>
    </row>
    <row r="5184" spans="4:4" x14ac:dyDescent="0.2">
      <c r="D5184" s="156"/>
    </row>
    <row r="5185" spans="4:4" x14ac:dyDescent="0.2">
      <c r="D5185" s="156"/>
    </row>
    <row r="5186" spans="4:4" x14ac:dyDescent="0.2">
      <c r="D5186" s="156"/>
    </row>
    <row r="5187" spans="4:4" x14ac:dyDescent="0.2">
      <c r="D5187" s="156"/>
    </row>
    <row r="5188" spans="4:4" x14ac:dyDescent="0.2">
      <c r="D5188" s="156"/>
    </row>
    <row r="5189" spans="4:4" x14ac:dyDescent="0.2">
      <c r="D5189" s="156"/>
    </row>
    <row r="5190" spans="4:4" x14ac:dyDescent="0.2">
      <c r="D5190" s="156"/>
    </row>
    <row r="5191" spans="4:4" x14ac:dyDescent="0.2">
      <c r="D5191" s="156"/>
    </row>
    <row r="5192" spans="4:4" x14ac:dyDescent="0.2">
      <c r="D5192" s="156"/>
    </row>
    <row r="5193" spans="4:4" x14ac:dyDescent="0.2">
      <c r="D5193" s="156"/>
    </row>
    <row r="5194" spans="4:4" x14ac:dyDescent="0.2">
      <c r="D5194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OBJ XXX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'OBJ XXX'!Oblast_tisku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Lenk Aleš</cp:lastModifiedBy>
  <cp:lastPrinted>2014-02-28T09:52:57Z</cp:lastPrinted>
  <dcterms:created xsi:type="dcterms:W3CDTF">2009-04-08T07:15:50Z</dcterms:created>
  <dcterms:modified xsi:type="dcterms:W3CDTF">2024-12-11T07:02:55Z</dcterms:modified>
</cp:coreProperties>
</file>